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9450" windowHeight="651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Grafer" sheetId="8" r:id="rId8"/>
  </sheets>
  <definedNames/>
  <calcPr fullCalcOnLoad="1"/>
</workbook>
</file>

<file path=xl/sharedStrings.xml><?xml version="1.0" encoding="utf-8"?>
<sst xmlns="http://schemas.openxmlformats.org/spreadsheetml/2006/main" count="149" uniqueCount="82">
  <si>
    <t>Bi-indkomst</t>
  </si>
  <si>
    <t>Grundbeløb pr. år</t>
  </si>
  <si>
    <t>Grundbeløb pr. måned</t>
  </si>
  <si>
    <t>Isertitat allat</t>
  </si>
  <si>
    <t>Tunngaviusumik
aningaasartat
ukiumut</t>
  </si>
  <si>
    <t>Tunngaviusumik
aningaasartat
gaammammut</t>
  </si>
  <si>
    <t>0 - 56.000</t>
  </si>
  <si>
    <t>228.000 eller mere</t>
  </si>
  <si>
    <t>Utoqqalinermi pensionisiat: Kisermaat</t>
  </si>
  <si>
    <t>Alderspension: Enlige</t>
  </si>
  <si>
    <t>Tabel UA1</t>
  </si>
  <si>
    <t>Utoqqalinermi pensionisiat: Aappariit aappaannaa utoqqalinermi pensionisianik pisinnaatitaasoq saniatigullu nammineq aningaasarsiaqarluni aappaali pensioninik pisartagaqarsinnaatitaanngitsoq</t>
  </si>
  <si>
    <t>Alderspension: Par hvor kun den ene er berettiget til alderspension og har egen
bi-indkomst og hvor den anden ikke er berettiget til nogen form for pension.</t>
  </si>
  <si>
    <t>0 - 84.000</t>
  </si>
  <si>
    <t>318.000 eller mere</t>
  </si>
  <si>
    <t>Tabel UA3</t>
  </si>
  <si>
    <t>Utoqqalinermi pensionisiat: Aappariit aappaa utoqqalinermi pensionisianik
pisartagaqarsinnaatitaasoq saniatigulli isertitaqanngitsoq aappaali pensioninik
pisartaqarsinnaatitaanani.</t>
  </si>
  <si>
    <t>Alderspension: Par hvor kun den ene er berettiget til alderspension og ikke har egen bi-indkomst og hvor den anden ikke er berettiget til nogen form for pension</t>
  </si>
  <si>
    <t>201.000 eller mere</t>
  </si>
  <si>
    <t>Tabel UA4</t>
  </si>
  <si>
    <t>Utoqqalinermi pensionisiat: Aappariit tamarmik utoqqalinermi pensionisianik pisartagaqarsinnaatitaasut tamarmillu saniatigut allanik isertitaqarlutik.</t>
  </si>
  <si>
    <t>Alderspension: Par hvor begge er berettiget til alderspension og begge har bi-indkomst</t>
  </si>
  <si>
    <t>Tabel UA7</t>
  </si>
  <si>
    <t>Siusinaartumik-/utoqqalinermi pensionisiat: Aappariit aappaa utoqqalinermi pensionisianik
pisartagaqarsinnaatitaasoq aappaalu siusinaartumik pensionisianik pisartagaqarsinnaatitaalluni,
utoqqalinermi pensionisialik saniatigut allanik isertitaqanngippat.</t>
  </si>
  <si>
    <t>Førtids-/Alderspension: Par hvor den ene er berettiget til alderspension og den anden berettiget til førtidspension, og hvor alderspensionisten ikke har egen bi-indkomst</t>
  </si>
  <si>
    <t>Grundbeløb pr. år 
for alderpensionist</t>
  </si>
  <si>
    <t>Grundbeløb pr. år
for førtidspensionist</t>
  </si>
  <si>
    <t>Grundbeløb pr. måned
for alderspensionist</t>
  </si>
  <si>
    <t>Grundbeløb pr. måned
for førtidspensionist</t>
  </si>
  <si>
    <t>0 - 70.000</t>
  </si>
  <si>
    <t>Tabel UA6</t>
  </si>
  <si>
    <t>Siusinaartumik-/utoqqalinermi pensionisiat: Aappariit aappaa utoqqalinermi pensionisianik
pisartagaqarsinnaatitaasoq aappaalu siusinaartumik pensionisianik pisartagaqarsinnaatitaalluni,
utoqqalinermi pensionisialik saniatigut allanik isertitaqarpat.</t>
  </si>
  <si>
    <t>Førtids-/Alderspension: Par hvor den ene er berettiget til alderspension og den anden berettiget til førtidspension, og hvor alderspensionisten har egen bi-indkomst</t>
  </si>
  <si>
    <t>300.000 eller mere</t>
  </si>
  <si>
    <t>Tabel UA5</t>
  </si>
  <si>
    <t>Utoqqalinermi pensionisiat: Aappariit tamarmik utoqqalinermi pensionisianik pisartagaqarsinnaatitaasut aappaannaali imaluunniit arlaannaalluunniit saniatigut allanik isertitaqanngitsoq.</t>
  </si>
  <si>
    <t>Alderspension: Par hvor begge er berettiget til alderspension og kun den ene eller ingen har bi-indkomst</t>
  </si>
  <si>
    <t>Enlige</t>
  </si>
  <si>
    <t>NY - pr. 1. jan. 2010</t>
  </si>
  <si>
    <t xml:space="preserve">1/40 af </t>
  </si>
  <si>
    <t>2/40 af</t>
  </si>
  <si>
    <t>3/40 af</t>
  </si>
  <si>
    <t>4/40 af</t>
  </si>
  <si>
    <t>5/40 af</t>
  </si>
  <si>
    <t>6/40 af</t>
  </si>
  <si>
    <t>7/40 af</t>
  </si>
  <si>
    <t>8/40 af</t>
  </si>
  <si>
    <t>9/40 af</t>
  </si>
  <si>
    <t>10/40 af</t>
  </si>
  <si>
    <t>11/40 af</t>
  </si>
  <si>
    <t>12/40 af</t>
  </si>
  <si>
    <t>13/40 af</t>
  </si>
  <si>
    <t>14/40 af</t>
  </si>
  <si>
    <t>15/40 af</t>
  </si>
  <si>
    <t>16/40 af</t>
  </si>
  <si>
    <t>17/40 af</t>
  </si>
  <si>
    <t>18/40 af</t>
  </si>
  <si>
    <t xml:space="preserve">19/40 af </t>
  </si>
  <si>
    <t>20/40 af</t>
  </si>
  <si>
    <t>21/40 af</t>
  </si>
  <si>
    <t>22/40 af</t>
  </si>
  <si>
    <t>23/40 af</t>
  </si>
  <si>
    <t>24/40 af</t>
  </si>
  <si>
    <t>25/40 af</t>
  </si>
  <si>
    <t>26/40 af</t>
  </si>
  <si>
    <t>27/40 af</t>
  </si>
  <si>
    <t>28/40 af</t>
  </si>
  <si>
    <t>29/40 af</t>
  </si>
  <si>
    <t>30/40 af</t>
  </si>
  <si>
    <t>31/40 af</t>
  </si>
  <si>
    <t>32/40 af</t>
  </si>
  <si>
    <t>33/40 af</t>
  </si>
  <si>
    <t>34/40 af</t>
  </si>
  <si>
    <t>35/40 af</t>
  </si>
  <si>
    <t>36/40 af</t>
  </si>
  <si>
    <t>37/40 af</t>
  </si>
  <si>
    <t>38/40 af</t>
  </si>
  <si>
    <t>39/40 af</t>
  </si>
  <si>
    <t>Grundbeløb pr. måned pr. person</t>
  </si>
  <si>
    <t>Ingen indkomst</t>
  </si>
  <si>
    <t>Eksisterende opstilling</t>
  </si>
  <si>
    <t>HL´s Forslag</t>
  </si>
</sst>
</file>

<file path=xl/styles.xml><?xml version="1.0" encoding="utf-8"?>
<styleSheet xmlns="http://schemas.openxmlformats.org/spreadsheetml/2006/main">
  <numFmts count="4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(* #,##0.0_);_(* \(#,##0.0\);_(* &quot;-&quot;??_);_(@_)"/>
    <numFmt numFmtId="179" formatCode="_(* #,##0_);_(* \(#,##0\);_(* &quot;-&quot;??_);_(@_)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  <numFmt numFmtId="189" formatCode="#,##0.00000000000"/>
    <numFmt numFmtId="190" formatCode="#,##0.000000000000"/>
    <numFmt numFmtId="191" formatCode="#,##0.0000000000000"/>
    <numFmt numFmtId="192" formatCode="#,##0.00000000000000"/>
    <numFmt numFmtId="193" formatCode="#,##0.000000000000000"/>
    <numFmt numFmtId="194" formatCode="#,##0.0000000000000000"/>
    <numFmt numFmtId="195" formatCode="#,##0.00000000000000000"/>
    <numFmt numFmtId="196" formatCode="#,##0.000000000000000000"/>
    <numFmt numFmtId="197" formatCode="#,##0.0000000000000000000"/>
    <numFmt numFmtId="198" formatCode="#,##0.00000000000000000000"/>
    <numFmt numFmtId="199" formatCode="#,##0.000000000000000000000"/>
    <numFmt numFmtId="200" formatCode="#,##0.0000000000000000000000"/>
    <numFmt numFmtId="201" formatCode="#,##0.000000000000000000000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3" borderId="2" applyNumberFormat="0" applyAlignment="0" applyProtection="0"/>
    <xf numFmtId="0" fontId="32" fillId="24" borderId="3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3" fontId="1" fillId="0" borderId="0" xfId="0" applyNumberFormat="1" applyFont="1" applyAlignment="1">
      <alignment horizontal="left"/>
    </xf>
    <xf numFmtId="179" fontId="0" fillId="0" borderId="0" xfId="15" applyNumberFormat="1" applyAlignment="1">
      <alignment horizontal="left"/>
    </xf>
    <xf numFmtId="179" fontId="0" fillId="0" borderId="0" xfId="15" applyNumberFormat="1" applyAlignment="1">
      <alignment/>
    </xf>
    <xf numFmtId="0" fontId="0" fillId="0" borderId="0" xfId="0" applyFont="1" applyAlignment="1">
      <alignment horizontal="center" wrapText="1"/>
    </xf>
    <xf numFmtId="3" fontId="0" fillId="0" borderId="0" xfId="15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"/>
          <c:w val="0.77825"/>
          <c:h val="0.94625"/>
        </c:manualLayout>
      </c:layout>
      <c:lineChart>
        <c:grouping val="standard"/>
        <c:varyColors val="0"/>
        <c:ser>
          <c:idx val="0"/>
          <c:order val="0"/>
          <c:tx>
            <c:v>gammel enlige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ny enlige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1!$C$9:$C$181</c:f>
              <c:numCache>
                <c:ptCount val="173"/>
                <c:pt idx="0">
                  <c:v>119900</c:v>
                </c:pt>
                <c:pt idx="1">
                  <c:v>119202.90697674418</c:v>
                </c:pt>
                <c:pt idx="2">
                  <c:v>118505.81395348837</c:v>
                </c:pt>
                <c:pt idx="3">
                  <c:v>117808.72093023255</c:v>
                </c:pt>
                <c:pt idx="4">
                  <c:v>117111.62790697673</c:v>
                </c:pt>
                <c:pt idx="5">
                  <c:v>116414.53488372092</c:v>
                </c:pt>
                <c:pt idx="6">
                  <c:v>115717.4418604651</c:v>
                </c:pt>
                <c:pt idx="7">
                  <c:v>115020.34883720928</c:v>
                </c:pt>
                <c:pt idx="8">
                  <c:v>114323.25581395347</c:v>
                </c:pt>
                <c:pt idx="9">
                  <c:v>113626.16279069765</c:v>
                </c:pt>
                <c:pt idx="10">
                  <c:v>112929.06976744183</c:v>
                </c:pt>
                <c:pt idx="11">
                  <c:v>112231.97674418602</c:v>
                </c:pt>
                <c:pt idx="12">
                  <c:v>111534.8837209302</c:v>
                </c:pt>
                <c:pt idx="13">
                  <c:v>110837.79069767438</c:v>
                </c:pt>
                <c:pt idx="14">
                  <c:v>110140.69767441857</c:v>
                </c:pt>
                <c:pt idx="15">
                  <c:v>109443.60465116275</c:v>
                </c:pt>
                <c:pt idx="16">
                  <c:v>108746.51162790693</c:v>
                </c:pt>
                <c:pt idx="17">
                  <c:v>108049.41860465112</c:v>
                </c:pt>
                <c:pt idx="18">
                  <c:v>107352.3255813953</c:v>
                </c:pt>
                <c:pt idx="19">
                  <c:v>106655.23255813948</c:v>
                </c:pt>
                <c:pt idx="20">
                  <c:v>105958.13953488367</c:v>
                </c:pt>
                <c:pt idx="21">
                  <c:v>105261.04651162785</c:v>
                </c:pt>
                <c:pt idx="22">
                  <c:v>104563.95348837203</c:v>
                </c:pt>
                <c:pt idx="23">
                  <c:v>103866.86046511622</c:v>
                </c:pt>
                <c:pt idx="24">
                  <c:v>103169.7674418604</c:v>
                </c:pt>
                <c:pt idx="25">
                  <c:v>102472.67441860458</c:v>
                </c:pt>
                <c:pt idx="26">
                  <c:v>101775.58139534877</c:v>
                </c:pt>
                <c:pt idx="27">
                  <c:v>101078.48837209295</c:v>
                </c:pt>
                <c:pt idx="28">
                  <c:v>100381.39534883713</c:v>
                </c:pt>
                <c:pt idx="29">
                  <c:v>99684.30232558132</c:v>
                </c:pt>
                <c:pt idx="30">
                  <c:v>98987.2093023255</c:v>
                </c:pt>
                <c:pt idx="31">
                  <c:v>98290.11627906968</c:v>
                </c:pt>
                <c:pt idx="32">
                  <c:v>97593.02325581387</c:v>
                </c:pt>
                <c:pt idx="33">
                  <c:v>96895.93023255805</c:v>
                </c:pt>
                <c:pt idx="34">
                  <c:v>96198.83720930223</c:v>
                </c:pt>
                <c:pt idx="35">
                  <c:v>95501.74418604642</c:v>
                </c:pt>
                <c:pt idx="36">
                  <c:v>94804.6511627906</c:v>
                </c:pt>
                <c:pt idx="37">
                  <c:v>94107.55813953478</c:v>
                </c:pt>
                <c:pt idx="38">
                  <c:v>93410.46511627897</c:v>
                </c:pt>
                <c:pt idx="39">
                  <c:v>92713.37209302315</c:v>
                </c:pt>
                <c:pt idx="40">
                  <c:v>92016.27906976733</c:v>
                </c:pt>
                <c:pt idx="41">
                  <c:v>91319.18604651152</c:v>
                </c:pt>
                <c:pt idx="42">
                  <c:v>90622.0930232557</c:v>
                </c:pt>
                <c:pt idx="43">
                  <c:v>89924.99999999988</c:v>
                </c:pt>
                <c:pt idx="44">
                  <c:v>89227.90697674407</c:v>
                </c:pt>
                <c:pt idx="45">
                  <c:v>88530.81395348825</c:v>
                </c:pt>
                <c:pt idx="46">
                  <c:v>87833.72093023243</c:v>
                </c:pt>
                <c:pt idx="47">
                  <c:v>87136.62790697662</c:v>
                </c:pt>
                <c:pt idx="48">
                  <c:v>86439.5348837208</c:v>
                </c:pt>
                <c:pt idx="49">
                  <c:v>85742.44186046498</c:v>
                </c:pt>
                <c:pt idx="50">
                  <c:v>85045.34883720917</c:v>
                </c:pt>
                <c:pt idx="51">
                  <c:v>84348.25581395335</c:v>
                </c:pt>
                <c:pt idx="52">
                  <c:v>83651.16279069753</c:v>
                </c:pt>
                <c:pt idx="53">
                  <c:v>82954.06976744172</c:v>
                </c:pt>
                <c:pt idx="54">
                  <c:v>82256.9767441859</c:v>
                </c:pt>
                <c:pt idx="55">
                  <c:v>81559.88372093008</c:v>
                </c:pt>
                <c:pt idx="56">
                  <c:v>80862.79069767427</c:v>
                </c:pt>
                <c:pt idx="57">
                  <c:v>80165.69767441845</c:v>
                </c:pt>
                <c:pt idx="58">
                  <c:v>79468.60465116263</c:v>
                </c:pt>
                <c:pt idx="59">
                  <c:v>78771.51162790682</c:v>
                </c:pt>
                <c:pt idx="60">
                  <c:v>78074.418604651</c:v>
                </c:pt>
                <c:pt idx="61">
                  <c:v>77377.32558139518</c:v>
                </c:pt>
                <c:pt idx="62">
                  <c:v>76680.23255813937</c:v>
                </c:pt>
                <c:pt idx="63">
                  <c:v>75983.13953488355</c:v>
                </c:pt>
                <c:pt idx="64">
                  <c:v>75286.04651162773</c:v>
                </c:pt>
                <c:pt idx="65">
                  <c:v>74588.95348837192</c:v>
                </c:pt>
                <c:pt idx="66">
                  <c:v>73891.8604651161</c:v>
                </c:pt>
                <c:pt idx="67">
                  <c:v>73194.76744186028</c:v>
                </c:pt>
                <c:pt idx="68">
                  <c:v>72497.67441860447</c:v>
                </c:pt>
                <c:pt idx="69">
                  <c:v>71800.58139534865</c:v>
                </c:pt>
                <c:pt idx="70">
                  <c:v>71103.48837209283</c:v>
                </c:pt>
                <c:pt idx="71">
                  <c:v>70406.39534883702</c:v>
                </c:pt>
                <c:pt idx="72">
                  <c:v>69709.3023255812</c:v>
                </c:pt>
                <c:pt idx="73">
                  <c:v>69012.20930232538</c:v>
                </c:pt>
                <c:pt idx="74">
                  <c:v>68315.11627906957</c:v>
                </c:pt>
                <c:pt idx="75">
                  <c:v>67618.02325581375</c:v>
                </c:pt>
                <c:pt idx="76">
                  <c:v>66920.93023255793</c:v>
                </c:pt>
                <c:pt idx="77">
                  <c:v>66223.83720930212</c:v>
                </c:pt>
                <c:pt idx="78">
                  <c:v>65526.7441860463</c:v>
                </c:pt>
                <c:pt idx="79">
                  <c:v>64829.651162790484</c:v>
                </c:pt>
                <c:pt idx="80">
                  <c:v>64132.55813953467</c:v>
                </c:pt>
                <c:pt idx="81">
                  <c:v>63435.46511627885</c:v>
                </c:pt>
                <c:pt idx="82">
                  <c:v>62738.372093023034</c:v>
                </c:pt>
                <c:pt idx="83">
                  <c:v>62041.27906976722</c:v>
                </c:pt>
                <c:pt idx="84">
                  <c:v>61344.1860465114</c:v>
                </c:pt>
                <c:pt idx="85">
                  <c:v>60647.093023255584</c:v>
                </c:pt>
                <c:pt idx="86">
                  <c:v>59949.99999999977</c:v>
                </c:pt>
                <c:pt idx="87">
                  <c:v>59252.90697674395</c:v>
                </c:pt>
                <c:pt idx="88">
                  <c:v>58555.813953488134</c:v>
                </c:pt>
                <c:pt idx="89">
                  <c:v>57858.72093023232</c:v>
                </c:pt>
                <c:pt idx="90">
                  <c:v>57161.6279069765</c:v>
                </c:pt>
                <c:pt idx="91">
                  <c:v>56464.534883720684</c:v>
                </c:pt>
                <c:pt idx="92">
                  <c:v>55767.44186046487</c:v>
                </c:pt>
                <c:pt idx="93">
                  <c:v>55070.34883720905</c:v>
                </c:pt>
                <c:pt idx="94">
                  <c:v>54373.255813953234</c:v>
                </c:pt>
                <c:pt idx="95">
                  <c:v>53676.16279069742</c:v>
                </c:pt>
                <c:pt idx="96">
                  <c:v>52979.0697674416</c:v>
                </c:pt>
                <c:pt idx="97">
                  <c:v>52281.976744185784</c:v>
                </c:pt>
                <c:pt idx="98">
                  <c:v>51584.88372092997</c:v>
                </c:pt>
                <c:pt idx="99">
                  <c:v>50887.79069767415</c:v>
                </c:pt>
                <c:pt idx="100">
                  <c:v>50190.697674418334</c:v>
                </c:pt>
                <c:pt idx="101">
                  <c:v>49493.60465116252</c:v>
                </c:pt>
                <c:pt idx="102">
                  <c:v>48796.5116279067</c:v>
                </c:pt>
                <c:pt idx="103">
                  <c:v>48099.418604650884</c:v>
                </c:pt>
                <c:pt idx="104">
                  <c:v>47402.32558139507</c:v>
                </c:pt>
                <c:pt idx="105">
                  <c:v>46705.23255813925</c:v>
                </c:pt>
                <c:pt idx="106">
                  <c:v>46008.139534883434</c:v>
                </c:pt>
                <c:pt idx="107">
                  <c:v>45311.04651162762</c:v>
                </c:pt>
                <c:pt idx="108">
                  <c:v>44613.9534883718</c:v>
                </c:pt>
                <c:pt idx="109">
                  <c:v>43916.860465115984</c:v>
                </c:pt>
                <c:pt idx="110">
                  <c:v>43219.76744186017</c:v>
                </c:pt>
                <c:pt idx="111">
                  <c:v>42522.67441860435</c:v>
                </c:pt>
                <c:pt idx="112">
                  <c:v>41825.581395348534</c:v>
                </c:pt>
                <c:pt idx="113">
                  <c:v>41128.48837209272</c:v>
                </c:pt>
                <c:pt idx="114">
                  <c:v>40431.3953488369</c:v>
                </c:pt>
                <c:pt idx="115">
                  <c:v>39734.302325581084</c:v>
                </c:pt>
                <c:pt idx="116">
                  <c:v>39037.20930232527</c:v>
                </c:pt>
                <c:pt idx="117">
                  <c:v>38340.11627906945</c:v>
                </c:pt>
                <c:pt idx="118">
                  <c:v>37643.023255813634</c:v>
                </c:pt>
                <c:pt idx="119">
                  <c:v>36945.93023255782</c:v>
                </c:pt>
                <c:pt idx="120">
                  <c:v>36248.837209302</c:v>
                </c:pt>
                <c:pt idx="121">
                  <c:v>35551.744186046184</c:v>
                </c:pt>
                <c:pt idx="122">
                  <c:v>34854.65116279037</c:v>
                </c:pt>
                <c:pt idx="123">
                  <c:v>34157.55813953455</c:v>
                </c:pt>
                <c:pt idx="124">
                  <c:v>33460.465116278734</c:v>
                </c:pt>
                <c:pt idx="125">
                  <c:v>32763.37209302292</c:v>
                </c:pt>
                <c:pt idx="126">
                  <c:v>32066.279069767108</c:v>
                </c:pt>
                <c:pt idx="127">
                  <c:v>31369.186046511295</c:v>
                </c:pt>
                <c:pt idx="128">
                  <c:v>30672.093023255482</c:v>
                </c:pt>
                <c:pt idx="129">
                  <c:v>29974.99999999967</c:v>
                </c:pt>
                <c:pt idx="130">
                  <c:v>29277.906976743856</c:v>
                </c:pt>
                <c:pt idx="131">
                  <c:v>28580.813953488043</c:v>
                </c:pt>
                <c:pt idx="132">
                  <c:v>27883.72093023223</c:v>
                </c:pt>
                <c:pt idx="133">
                  <c:v>27186.627906976417</c:v>
                </c:pt>
                <c:pt idx="134">
                  <c:v>26489.534883720604</c:v>
                </c:pt>
                <c:pt idx="135">
                  <c:v>25792.44186046479</c:v>
                </c:pt>
                <c:pt idx="136">
                  <c:v>25095.348837208978</c:v>
                </c:pt>
                <c:pt idx="137">
                  <c:v>24398.255813953165</c:v>
                </c:pt>
                <c:pt idx="138">
                  <c:v>23701.16279069735</c:v>
                </c:pt>
                <c:pt idx="139">
                  <c:v>23004.06976744154</c:v>
                </c:pt>
                <c:pt idx="140">
                  <c:v>22306.976744185726</c:v>
                </c:pt>
                <c:pt idx="141">
                  <c:v>21609.883720929913</c:v>
                </c:pt>
                <c:pt idx="142">
                  <c:v>20912.7906976741</c:v>
                </c:pt>
                <c:pt idx="143">
                  <c:v>20215.697674418287</c:v>
                </c:pt>
                <c:pt idx="144">
                  <c:v>19518.604651162474</c:v>
                </c:pt>
                <c:pt idx="145">
                  <c:v>18821.51162790666</c:v>
                </c:pt>
                <c:pt idx="146">
                  <c:v>18124.418604650848</c:v>
                </c:pt>
                <c:pt idx="147">
                  <c:v>17427.325581395035</c:v>
                </c:pt>
                <c:pt idx="148">
                  <c:v>16730.23255813922</c:v>
                </c:pt>
                <c:pt idx="149">
                  <c:v>16033.139534883408</c:v>
                </c:pt>
                <c:pt idx="150">
                  <c:v>15336.046511627595</c:v>
                </c:pt>
                <c:pt idx="151">
                  <c:v>14638.953488371782</c:v>
                </c:pt>
                <c:pt idx="152">
                  <c:v>13941.86046511597</c:v>
                </c:pt>
                <c:pt idx="153">
                  <c:v>13244.767441860156</c:v>
                </c:pt>
                <c:pt idx="154">
                  <c:v>12547.674418604343</c:v>
                </c:pt>
                <c:pt idx="155">
                  <c:v>11850.58139534853</c:v>
                </c:pt>
                <c:pt idx="156">
                  <c:v>11153.488372092717</c:v>
                </c:pt>
                <c:pt idx="157">
                  <c:v>10456.395348836904</c:v>
                </c:pt>
                <c:pt idx="158">
                  <c:v>9759.302325581091</c:v>
                </c:pt>
                <c:pt idx="159">
                  <c:v>9062.209302325278</c:v>
                </c:pt>
                <c:pt idx="160">
                  <c:v>8365.116279069465</c:v>
                </c:pt>
                <c:pt idx="161">
                  <c:v>7668.023255813651</c:v>
                </c:pt>
                <c:pt idx="162">
                  <c:v>6970.930232557837</c:v>
                </c:pt>
                <c:pt idx="163">
                  <c:v>6273.837209302023</c:v>
                </c:pt>
                <c:pt idx="164">
                  <c:v>5576.7441860462095</c:v>
                </c:pt>
                <c:pt idx="165">
                  <c:v>4879.651162790396</c:v>
                </c:pt>
                <c:pt idx="166">
                  <c:v>4182.558139534582</c:v>
                </c:pt>
                <c:pt idx="167">
                  <c:v>3485.4651162787677</c:v>
                </c:pt>
                <c:pt idx="168">
                  <c:v>2788.372093022954</c:v>
                </c:pt>
                <c:pt idx="169">
                  <c:v>2091.27906976714</c:v>
                </c:pt>
                <c:pt idx="170">
                  <c:v>1394.186046511326</c:v>
                </c:pt>
                <c:pt idx="171">
                  <c:v>697.093023255512</c:v>
                </c:pt>
                <c:pt idx="172">
                  <c:v>-3.019522409886122E-10</c:v>
                </c:pt>
              </c:numCache>
            </c:numRef>
          </c:val>
          <c:smooth val="0"/>
        </c:ser>
        <c:marker val="1"/>
        <c:axId val="24326929"/>
        <c:axId val="47814622"/>
      </c:lineChart>
      <c:catAx>
        <c:axId val="24326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14622"/>
        <c:crosses val="autoZero"/>
        <c:auto val="1"/>
        <c:lblOffset val="100"/>
        <c:tickLblSkip val="10"/>
        <c:noMultiLvlLbl val="0"/>
      </c:catAx>
      <c:valAx>
        <c:axId val="478146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26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75"/>
          <c:y val="0.44175"/>
          <c:w val="0.18325"/>
          <c:h val="0.1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7"/>
          <c:w val="0.8365"/>
          <c:h val="0.94625"/>
        </c:manualLayout>
      </c:layout>
      <c:lineChart>
        <c:grouping val="standard"/>
        <c:varyColors val="0"/>
        <c:ser>
          <c:idx val="0"/>
          <c:order val="0"/>
          <c:tx>
            <c:v>gammel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Ny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2!$D$9:$D$243</c:f>
              <c:numCache>
                <c:ptCount val="235"/>
                <c:pt idx="0">
                  <c:v>119900</c:v>
                </c:pt>
                <c:pt idx="1">
                  <c:v>119387.60683760684</c:v>
                </c:pt>
                <c:pt idx="2">
                  <c:v>118875.21367521369</c:v>
                </c:pt>
                <c:pt idx="3">
                  <c:v>118362.82051282053</c:v>
                </c:pt>
                <c:pt idx="4">
                  <c:v>117850.42735042737</c:v>
                </c:pt>
                <c:pt idx="5">
                  <c:v>117338.03418803422</c:v>
                </c:pt>
                <c:pt idx="6">
                  <c:v>116825.64102564106</c:v>
                </c:pt>
                <c:pt idx="7">
                  <c:v>116313.2478632479</c:v>
                </c:pt>
                <c:pt idx="8">
                  <c:v>115800.85470085475</c:v>
                </c:pt>
                <c:pt idx="9">
                  <c:v>115288.46153846159</c:v>
                </c:pt>
                <c:pt idx="10">
                  <c:v>114776.06837606843</c:v>
                </c:pt>
                <c:pt idx="11">
                  <c:v>114263.67521367528</c:v>
                </c:pt>
                <c:pt idx="12">
                  <c:v>113751.28205128212</c:v>
                </c:pt>
                <c:pt idx="13">
                  <c:v>113238.88888888896</c:v>
                </c:pt>
                <c:pt idx="14">
                  <c:v>112726.4957264958</c:v>
                </c:pt>
                <c:pt idx="15">
                  <c:v>112214.10256410265</c:v>
                </c:pt>
                <c:pt idx="16">
                  <c:v>111701.7094017095</c:v>
                </c:pt>
                <c:pt idx="17">
                  <c:v>111189.31623931634</c:v>
                </c:pt>
                <c:pt idx="18">
                  <c:v>110676.92307692318</c:v>
                </c:pt>
                <c:pt idx="19">
                  <c:v>110164.52991453002</c:v>
                </c:pt>
                <c:pt idx="20">
                  <c:v>109652.13675213687</c:v>
                </c:pt>
                <c:pt idx="21">
                  <c:v>109139.74358974371</c:v>
                </c:pt>
                <c:pt idx="22">
                  <c:v>108627.35042735055</c:v>
                </c:pt>
                <c:pt idx="23">
                  <c:v>108114.9572649574</c:v>
                </c:pt>
                <c:pt idx="24">
                  <c:v>107602.56410256424</c:v>
                </c:pt>
                <c:pt idx="25">
                  <c:v>107090.17094017108</c:v>
                </c:pt>
                <c:pt idx="26">
                  <c:v>106577.77777777793</c:v>
                </c:pt>
                <c:pt idx="27">
                  <c:v>106065.38461538477</c:v>
                </c:pt>
                <c:pt idx="28">
                  <c:v>105552.99145299161</c:v>
                </c:pt>
                <c:pt idx="29">
                  <c:v>105040.59829059846</c:v>
                </c:pt>
                <c:pt idx="30">
                  <c:v>104528.2051282053</c:v>
                </c:pt>
                <c:pt idx="31">
                  <c:v>104015.81196581214</c:v>
                </c:pt>
                <c:pt idx="32">
                  <c:v>103503.41880341899</c:v>
                </c:pt>
                <c:pt idx="33">
                  <c:v>102991.02564102583</c:v>
                </c:pt>
                <c:pt idx="34">
                  <c:v>102478.63247863267</c:v>
                </c:pt>
                <c:pt idx="35">
                  <c:v>101966.23931623952</c:v>
                </c:pt>
                <c:pt idx="36">
                  <c:v>101453.84615384636</c:v>
                </c:pt>
                <c:pt idx="37">
                  <c:v>100941.4529914532</c:v>
                </c:pt>
                <c:pt idx="38">
                  <c:v>100429.05982906005</c:v>
                </c:pt>
                <c:pt idx="39">
                  <c:v>99916.66666666689</c:v>
                </c:pt>
                <c:pt idx="40">
                  <c:v>99404.27350427373</c:v>
                </c:pt>
                <c:pt idx="41">
                  <c:v>98891.88034188058</c:v>
                </c:pt>
                <c:pt idx="42">
                  <c:v>98379.48717948742</c:v>
                </c:pt>
                <c:pt idx="43">
                  <c:v>97867.09401709426</c:v>
                </c:pt>
                <c:pt idx="44">
                  <c:v>97354.7008547011</c:v>
                </c:pt>
                <c:pt idx="45">
                  <c:v>96842.30769230795</c:v>
                </c:pt>
                <c:pt idx="46">
                  <c:v>96329.9145299148</c:v>
                </c:pt>
                <c:pt idx="47">
                  <c:v>95817.52136752164</c:v>
                </c:pt>
                <c:pt idx="48">
                  <c:v>95305.12820512848</c:v>
                </c:pt>
                <c:pt idx="49">
                  <c:v>94792.73504273532</c:v>
                </c:pt>
                <c:pt idx="50">
                  <c:v>94280.34188034217</c:v>
                </c:pt>
                <c:pt idx="51">
                  <c:v>93767.94871794901</c:v>
                </c:pt>
                <c:pt idx="52">
                  <c:v>93255.55555555585</c:v>
                </c:pt>
                <c:pt idx="53">
                  <c:v>92743.1623931627</c:v>
                </c:pt>
                <c:pt idx="54">
                  <c:v>92230.76923076954</c:v>
                </c:pt>
                <c:pt idx="55">
                  <c:v>91718.37606837638</c:v>
                </c:pt>
                <c:pt idx="56">
                  <c:v>91205.98290598323</c:v>
                </c:pt>
                <c:pt idx="57">
                  <c:v>90693.58974359007</c:v>
                </c:pt>
                <c:pt idx="58">
                  <c:v>90181.19658119691</c:v>
                </c:pt>
                <c:pt idx="59">
                  <c:v>89668.80341880376</c:v>
                </c:pt>
                <c:pt idx="60">
                  <c:v>89156.4102564106</c:v>
                </c:pt>
                <c:pt idx="61">
                  <c:v>88644.01709401744</c:v>
                </c:pt>
                <c:pt idx="62">
                  <c:v>88131.62393162429</c:v>
                </c:pt>
                <c:pt idx="63">
                  <c:v>87619.23076923113</c:v>
                </c:pt>
                <c:pt idx="64">
                  <c:v>87106.83760683797</c:v>
                </c:pt>
                <c:pt idx="65">
                  <c:v>86594.44444444482</c:v>
                </c:pt>
                <c:pt idx="66">
                  <c:v>86082.05128205166</c:v>
                </c:pt>
                <c:pt idx="67">
                  <c:v>85569.6581196585</c:v>
                </c:pt>
                <c:pt idx="68">
                  <c:v>85057.26495726535</c:v>
                </c:pt>
                <c:pt idx="69">
                  <c:v>84544.87179487219</c:v>
                </c:pt>
                <c:pt idx="70">
                  <c:v>84032.47863247903</c:v>
                </c:pt>
                <c:pt idx="71">
                  <c:v>83520.08547008588</c:v>
                </c:pt>
                <c:pt idx="72">
                  <c:v>83007.69230769272</c:v>
                </c:pt>
                <c:pt idx="73">
                  <c:v>82495.29914529956</c:v>
                </c:pt>
                <c:pt idx="74">
                  <c:v>81982.9059829064</c:v>
                </c:pt>
                <c:pt idx="75">
                  <c:v>81470.51282051325</c:v>
                </c:pt>
                <c:pt idx="76">
                  <c:v>80958.1196581201</c:v>
                </c:pt>
                <c:pt idx="77">
                  <c:v>80445.72649572694</c:v>
                </c:pt>
                <c:pt idx="78">
                  <c:v>79933.33333333378</c:v>
                </c:pt>
                <c:pt idx="79">
                  <c:v>79420.94017094062</c:v>
                </c:pt>
                <c:pt idx="80">
                  <c:v>78908.54700854747</c:v>
                </c:pt>
                <c:pt idx="81">
                  <c:v>78396.15384615431</c:v>
                </c:pt>
                <c:pt idx="82">
                  <c:v>77883.76068376115</c:v>
                </c:pt>
                <c:pt idx="83">
                  <c:v>77371.367521368</c:v>
                </c:pt>
                <c:pt idx="84">
                  <c:v>76858.97435897484</c:v>
                </c:pt>
                <c:pt idx="85">
                  <c:v>76346.58119658168</c:v>
                </c:pt>
                <c:pt idx="86">
                  <c:v>75834.18803418853</c:v>
                </c:pt>
                <c:pt idx="87">
                  <c:v>75321.79487179537</c:v>
                </c:pt>
                <c:pt idx="88">
                  <c:v>74809.40170940221</c:v>
                </c:pt>
                <c:pt idx="89">
                  <c:v>74297.00854700906</c:v>
                </c:pt>
                <c:pt idx="90">
                  <c:v>73784.6153846159</c:v>
                </c:pt>
                <c:pt idx="91">
                  <c:v>73272.22222222274</c:v>
                </c:pt>
                <c:pt idx="92">
                  <c:v>72759.82905982959</c:v>
                </c:pt>
                <c:pt idx="93">
                  <c:v>72247.43589743643</c:v>
                </c:pt>
                <c:pt idx="94">
                  <c:v>71735.04273504327</c:v>
                </c:pt>
                <c:pt idx="95">
                  <c:v>71222.64957265012</c:v>
                </c:pt>
                <c:pt idx="96">
                  <c:v>70710.25641025696</c:v>
                </c:pt>
                <c:pt idx="97">
                  <c:v>70197.8632478638</c:v>
                </c:pt>
                <c:pt idx="98">
                  <c:v>69685.47008547065</c:v>
                </c:pt>
                <c:pt idx="99">
                  <c:v>69173.07692307749</c:v>
                </c:pt>
                <c:pt idx="100">
                  <c:v>68660.68376068433</c:v>
                </c:pt>
                <c:pt idx="101">
                  <c:v>68148.29059829118</c:v>
                </c:pt>
                <c:pt idx="102">
                  <c:v>67635.89743589802</c:v>
                </c:pt>
                <c:pt idx="103">
                  <c:v>67123.50427350486</c:v>
                </c:pt>
                <c:pt idx="104">
                  <c:v>66611.1111111117</c:v>
                </c:pt>
                <c:pt idx="105">
                  <c:v>66098.71794871855</c:v>
                </c:pt>
                <c:pt idx="106">
                  <c:v>65586.3247863254</c:v>
                </c:pt>
                <c:pt idx="107">
                  <c:v>65073.93162393223</c:v>
                </c:pt>
                <c:pt idx="108">
                  <c:v>64561.538461539065</c:v>
                </c:pt>
                <c:pt idx="109">
                  <c:v>64049.1452991459</c:v>
                </c:pt>
                <c:pt idx="110">
                  <c:v>63536.75213675274</c:v>
                </c:pt>
                <c:pt idx="111">
                  <c:v>63024.35897435957</c:v>
                </c:pt>
                <c:pt idx="112">
                  <c:v>62511.96581196641</c:v>
                </c:pt>
                <c:pt idx="113">
                  <c:v>61999.572649573245</c:v>
                </c:pt>
                <c:pt idx="114">
                  <c:v>61487.17948718008</c:v>
                </c:pt>
                <c:pt idx="115">
                  <c:v>60974.78632478692</c:v>
                </c:pt>
                <c:pt idx="116">
                  <c:v>60462.39316239375</c:v>
                </c:pt>
                <c:pt idx="117">
                  <c:v>59950.00000000059</c:v>
                </c:pt>
                <c:pt idx="118">
                  <c:v>59437.606837607425</c:v>
                </c:pt>
                <c:pt idx="119">
                  <c:v>58925.21367521426</c:v>
                </c:pt>
                <c:pt idx="120">
                  <c:v>58412.8205128211</c:v>
                </c:pt>
                <c:pt idx="121">
                  <c:v>57900.42735042793</c:v>
                </c:pt>
                <c:pt idx="122">
                  <c:v>57388.03418803477</c:v>
                </c:pt>
                <c:pt idx="123">
                  <c:v>56875.641025641606</c:v>
                </c:pt>
                <c:pt idx="124">
                  <c:v>56363.24786324844</c:v>
                </c:pt>
                <c:pt idx="125">
                  <c:v>55850.85470085528</c:v>
                </c:pt>
                <c:pt idx="126">
                  <c:v>55338.461538462114</c:v>
                </c:pt>
                <c:pt idx="127">
                  <c:v>54826.06837606895</c:v>
                </c:pt>
                <c:pt idx="128">
                  <c:v>54313.675213675786</c:v>
                </c:pt>
                <c:pt idx="129">
                  <c:v>53801.28205128262</c:v>
                </c:pt>
                <c:pt idx="130">
                  <c:v>53288.88888888946</c:v>
                </c:pt>
                <c:pt idx="131">
                  <c:v>52776.495726496294</c:v>
                </c:pt>
                <c:pt idx="132">
                  <c:v>52264.10256410313</c:v>
                </c:pt>
                <c:pt idx="133">
                  <c:v>51751.709401709966</c:v>
                </c:pt>
                <c:pt idx="134">
                  <c:v>51239.3162393168</c:v>
                </c:pt>
                <c:pt idx="135">
                  <c:v>50726.92307692364</c:v>
                </c:pt>
                <c:pt idx="136">
                  <c:v>50214.529914530474</c:v>
                </c:pt>
                <c:pt idx="137">
                  <c:v>49702.13675213731</c:v>
                </c:pt>
                <c:pt idx="138">
                  <c:v>49189.74358974415</c:v>
                </c:pt>
                <c:pt idx="139">
                  <c:v>48677.35042735098</c:v>
                </c:pt>
                <c:pt idx="140">
                  <c:v>48164.95726495782</c:v>
                </c:pt>
                <c:pt idx="141">
                  <c:v>47652.564102564655</c:v>
                </c:pt>
                <c:pt idx="142">
                  <c:v>47140.17094017149</c:v>
                </c:pt>
                <c:pt idx="143">
                  <c:v>46627.77777777833</c:v>
                </c:pt>
                <c:pt idx="144">
                  <c:v>46115.38461538516</c:v>
                </c:pt>
                <c:pt idx="145">
                  <c:v>45602.991452992</c:v>
                </c:pt>
                <c:pt idx="146">
                  <c:v>45090.598290598835</c:v>
                </c:pt>
                <c:pt idx="147">
                  <c:v>44578.20512820567</c:v>
                </c:pt>
                <c:pt idx="148">
                  <c:v>44065.81196581251</c:v>
                </c:pt>
                <c:pt idx="149">
                  <c:v>43553.41880341934</c:v>
                </c:pt>
                <c:pt idx="150">
                  <c:v>43041.02564102618</c:v>
                </c:pt>
                <c:pt idx="151">
                  <c:v>42528.632478633015</c:v>
                </c:pt>
                <c:pt idx="152">
                  <c:v>42016.23931623985</c:v>
                </c:pt>
                <c:pt idx="153">
                  <c:v>41503.84615384669</c:v>
                </c:pt>
                <c:pt idx="154">
                  <c:v>40991.45299145352</c:v>
                </c:pt>
                <c:pt idx="155">
                  <c:v>40479.05982906036</c:v>
                </c:pt>
                <c:pt idx="156">
                  <c:v>39966.666666667195</c:v>
                </c:pt>
                <c:pt idx="157">
                  <c:v>39454.27350427403</c:v>
                </c:pt>
                <c:pt idx="158">
                  <c:v>38941.88034188087</c:v>
                </c:pt>
                <c:pt idx="159">
                  <c:v>38429.4871794877</c:v>
                </c:pt>
                <c:pt idx="160">
                  <c:v>37917.09401709454</c:v>
                </c:pt>
                <c:pt idx="161">
                  <c:v>37404.700854701376</c:v>
                </c:pt>
                <c:pt idx="162">
                  <c:v>36892.30769230821</c:v>
                </c:pt>
                <c:pt idx="163">
                  <c:v>36379.91452991505</c:v>
                </c:pt>
                <c:pt idx="164">
                  <c:v>35867.521367521884</c:v>
                </c:pt>
                <c:pt idx="165">
                  <c:v>35355.12820512872</c:v>
                </c:pt>
                <c:pt idx="166">
                  <c:v>34842.735042735556</c:v>
                </c:pt>
                <c:pt idx="167">
                  <c:v>34330.34188034239</c:v>
                </c:pt>
                <c:pt idx="168">
                  <c:v>33817.94871794923</c:v>
                </c:pt>
                <c:pt idx="169">
                  <c:v>33305.555555556064</c:v>
                </c:pt>
                <c:pt idx="170">
                  <c:v>32793.1623931629</c:v>
                </c:pt>
                <c:pt idx="171">
                  <c:v>32280.769230769736</c:v>
                </c:pt>
                <c:pt idx="172">
                  <c:v>31768.376068376572</c:v>
                </c:pt>
                <c:pt idx="173">
                  <c:v>31255.98290598341</c:v>
                </c:pt>
                <c:pt idx="174">
                  <c:v>30743.589743590244</c:v>
                </c:pt>
                <c:pt idx="175">
                  <c:v>30231.19658119708</c:v>
                </c:pt>
                <c:pt idx="176">
                  <c:v>29718.803418803916</c:v>
                </c:pt>
                <c:pt idx="177">
                  <c:v>29206.410256410752</c:v>
                </c:pt>
                <c:pt idx="178">
                  <c:v>28694.01709401759</c:v>
                </c:pt>
                <c:pt idx="179">
                  <c:v>28181.623931624425</c:v>
                </c:pt>
                <c:pt idx="180">
                  <c:v>27669.23076923126</c:v>
                </c:pt>
                <c:pt idx="181">
                  <c:v>27156.837606838097</c:v>
                </c:pt>
                <c:pt idx="182">
                  <c:v>26644.444444444933</c:v>
                </c:pt>
                <c:pt idx="183">
                  <c:v>26132.05128205177</c:v>
                </c:pt>
                <c:pt idx="184">
                  <c:v>25619.658119658605</c:v>
                </c:pt>
                <c:pt idx="185">
                  <c:v>25107.26495726544</c:v>
                </c:pt>
                <c:pt idx="186">
                  <c:v>24594.871794872277</c:v>
                </c:pt>
                <c:pt idx="187">
                  <c:v>24082.478632479113</c:v>
                </c:pt>
                <c:pt idx="188">
                  <c:v>23570.08547008595</c:v>
                </c:pt>
                <c:pt idx="189">
                  <c:v>23057.692307692785</c:v>
                </c:pt>
                <c:pt idx="190">
                  <c:v>22545.29914529962</c:v>
                </c:pt>
                <c:pt idx="191">
                  <c:v>22032.905982906457</c:v>
                </c:pt>
                <c:pt idx="192">
                  <c:v>21520.512820513293</c:v>
                </c:pt>
                <c:pt idx="193">
                  <c:v>21008.11965812013</c:v>
                </c:pt>
                <c:pt idx="194">
                  <c:v>20495.726495726965</c:v>
                </c:pt>
                <c:pt idx="195">
                  <c:v>19983.3333333338</c:v>
                </c:pt>
                <c:pt idx="196">
                  <c:v>19470.940170940637</c:v>
                </c:pt>
                <c:pt idx="197">
                  <c:v>18958.547008547474</c:v>
                </c:pt>
                <c:pt idx="198">
                  <c:v>18446.15384615431</c:v>
                </c:pt>
                <c:pt idx="199">
                  <c:v>17933.760683761146</c:v>
                </c:pt>
                <c:pt idx="200">
                  <c:v>17421.36752136798</c:v>
                </c:pt>
                <c:pt idx="201">
                  <c:v>16908.974358974818</c:v>
                </c:pt>
                <c:pt idx="202">
                  <c:v>16396.581196581654</c:v>
                </c:pt>
                <c:pt idx="203">
                  <c:v>15884.188034188492</c:v>
                </c:pt>
                <c:pt idx="204">
                  <c:v>15371.79487179533</c:v>
                </c:pt>
                <c:pt idx="205">
                  <c:v>14859.401709402167</c:v>
                </c:pt>
                <c:pt idx="206">
                  <c:v>14347.008547009005</c:v>
                </c:pt>
                <c:pt idx="207">
                  <c:v>13834.615384615843</c:v>
                </c:pt>
                <c:pt idx="208">
                  <c:v>13322.222222222681</c:v>
                </c:pt>
                <c:pt idx="209">
                  <c:v>12809.829059829519</c:v>
                </c:pt>
                <c:pt idx="210">
                  <c:v>12297.435897436357</c:v>
                </c:pt>
                <c:pt idx="211">
                  <c:v>11785.042735043195</c:v>
                </c:pt>
                <c:pt idx="212">
                  <c:v>11272.649572650032</c:v>
                </c:pt>
                <c:pt idx="213">
                  <c:v>10760.25641025687</c:v>
                </c:pt>
                <c:pt idx="214">
                  <c:v>10247.863247863708</c:v>
                </c:pt>
                <c:pt idx="215">
                  <c:v>9735.470085470546</c:v>
                </c:pt>
                <c:pt idx="216">
                  <c:v>9223.076923077384</c:v>
                </c:pt>
                <c:pt idx="217">
                  <c:v>8710.683760684222</c:v>
                </c:pt>
                <c:pt idx="218">
                  <c:v>8198.29059829106</c:v>
                </c:pt>
                <c:pt idx="219">
                  <c:v>7685.897435897898</c:v>
                </c:pt>
                <c:pt idx="220">
                  <c:v>7173.5042735047355</c:v>
                </c:pt>
                <c:pt idx="221">
                  <c:v>6661.111111111573</c:v>
                </c:pt>
                <c:pt idx="222">
                  <c:v>6148.717948718411</c:v>
                </c:pt>
                <c:pt idx="223">
                  <c:v>5636.324786325249</c:v>
                </c:pt>
                <c:pt idx="224">
                  <c:v>5123.931623932087</c:v>
                </c:pt>
                <c:pt idx="225">
                  <c:v>4611.538461538925</c:v>
                </c:pt>
                <c:pt idx="226">
                  <c:v>4099.145299145763</c:v>
                </c:pt>
                <c:pt idx="227">
                  <c:v>3586.7521367526006</c:v>
                </c:pt>
                <c:pt idx="228">
                  <c:v>3074.3589743594384</c:v>
                </c:pt>
                <c:pt idx="229">
                  <c:v>2561.9658119662763</c:v>
                </c:pt>
                <c:pt idx="230">
                  <c:v>2049.572649573114</c:v>
                </c:pt>
                <c:pt idx="231">
                  <c:v>1537.1794871799518</c:v>
                </c:pt>
                <c:pt idx="232">
                  <c:v>1024.7863247867895</c:v>
                </c:pt>
                <c:pt idx="233">
                  <c:v>512.3931623936271</c:v>
                </c:pt>
                <c:pt idx="234">
                  <c:v>4.6475179260596633E-10</c:v>
                </c:pt>
              </c:numCache>
            </c:numRef>
          </c:val>
          <c:smooth val="0"/>
        </c:ser>
        <c:marker val="1"/>
        <c:axId val="17610311"/>
        <c:axId val="27607452"/>
      </c:lineChart>
      <c:catAx>
        <c:axId val="17610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07452"/>
        <c:crosses val="autoZero"/>
        <c:auto val="1"/>
        <c:lblOffset val="100"/>
        <c:tickLblSkip val="12"/>
        <c:noMultiLvlLbl val="0"/>
      </c:catAx>
      <c:valAx>
        <c:axId val="27607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10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416"/>
          <c:w val="0.1255"/>
          <c:h val="0.1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7"/>
          <c:w val="0.8365"/>
          <c:h val="0.94625"/>
        </c:manualLayout>
      </c:layout>
      <c:lineChart>
        <c:grouping val="standard"/>
        <c:varyColors val="0"/>
        <c:ser>
          <c:idx val="0"/>
          <c:order val="0"/>
          <c:tx>
            <c:v>gammel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Ny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3!$C$9:$C$126</c:f>
              <c:numCache>
                <c:ptCount val="118"/>
                <c:pt idx="0">
                  <c:v>119900</c:v>
                </c:pt>
                <c:pt idx="1">
                  <c:v>119387.60683760684</c:v>
                </c:pt>
                <c:pt idx="2">
                  <c:v>118875.21367521369</c:v>
                </c:pt>
                <c:pt idx="3">
                  <c:v>118362.82051282053</c:v>
                </c:pt>
                <c:pt idx="4">
                  <c:v>117850.42735042737</c:v>
                </c:pt>
                <c:pt idx="5">
                  <c:v>117338.03418803422</c:v>
                </c:pt>
                <c:pt idx="6">
                  <c:v>116825.64102564106</c:v>
                </c:pt>
                <c:pt idx="7">
                  <c:v>116313.2478632479</c:v>
                </c:pt>
                <c:pt idx="8">
                  <c:v>115800.85470085475</c:v>
                </c:pt>
                <c:pt idx="9">
                  <c:v>115288.46153846159</c:v>
                </c:pt>
                <c:pt idx="10">
                  <c:v>114776.06837606843</c:v>
                </c:pt>
                <c:pt idx="11">
                  <c:v>114263.67521367528</c:v>
                </c:pt>
                <c:pt idx="12">
                  <c:v>113751.28205128212</c:v>
                </c:pt>
                <c:pt idx="13">
                  <c:v>113238.88888888896</c:v>
                </c:pt>
                <c:pt idx="14">
                  <c:v>112726.4957264958</c:v>
                </c:pt>
                <c:pt idx="15">
                  <c:v>112214.10256410265</c:v>
                </c:pt>
                <c:pt idx="16">
                  <c:v>111701.7094017095</c:v>
                </c:pt>
                <c:pt idx="17">
                  <c:v>111189.31623931634</c:v>
                </c:pt>
                <c:pt idx="18">
                  <c:v>110676.92307692318</c:v>
                </c:pt>
                <c:pt idx="19">
                  <c:v>110164.52991453002</c:v>
                </c:pt>
                <c:pt idx="20">
                  <c:v>109652.13675213687</c:v>
                </c:pt>
                <c:pt idx="21">
                  <c:v>109139.74358974371</c:v>
                </c:pt>
                <c:pt idx="22">
                  <c:v>108627.35042735055</c:v>
                </c:pt>
                <c:pt idx="23">
                  <c:v>108114.9572649574</c:v>
                </c:pt>
                <c:pt idx="24">
                  <c:v>107602.56410256424</c:v>
                </c:pt>
                <c:pt idx="25">
                  <c:v>107090.17094017108</c:v>
                </c:pt>
                <c:pt idx="26">
                  <c:v>106577.77777777793</c:v>
                </c:pt>
                <c:pt idx="27">
                  <c:v>106065.38461538477</c:v>
                </c:pt>
                <c:pt idx="28">
                  <c:v>105552.99145299161</c:v>
                </c:pt>
                <c:pt idx="29">
                  <c:v>105040.59829059846</c:v>
                </c:pt>
                <c:pt idx="30">
                  <c:v>104528.2051282053</c:v>
                </c:pt>
                <c:pt idx="31">
                  <c:v>104015.81196581214</c:v>
                </c:pt>
                <c:pt idx="32">
                  <c:v>103503.41880341899</c:v>
                </c:pt>
                <c:pt idx="33">
                  <c:v>102991.02564102583</c:v>
                </c:pt>
                <c:pt idx="34">
                  <c:v>102478.63247863267</c:v>
                </c:pt>
                <c:pt idx="35">
                  <c:v>101966.23931623952</c:v>
                </c:pt>
                <c:pt idx="36">
                  <c:v>101453.84615384636</c:v>
                </c:pt>
                <c:pt idx="37">
                  <c:v>100941.4529914532</c:v>
                </c:pt>
                <c:pt idx="38">
                  <c:v>100429.05982906005</c:v>
                </c:pt>
                <c:pt idx="39">
                  <c:v>99916.66666666689</c:v>
                </c:pt>
                <c:pt idx="40">
                  <c:v>99404.27350427373</c:v>
                </c:pt>
                <c:pt idx="41">
                  <c:v>98891.88034188058</c:v>
                </c:pt>
                <c:pt idx="42">
                  <c:v>98379.48717948742</c:v>
                </c:pt>
                <c:pt idx="43">
                  <c:v>97867.09401709426</c:v>
                </c:pt>
                <c:pt idx="44">
                  <c:v>97354.7008547011</c:v>
                </c:pt>
                <c:pt idx="45">
                  <c:v>96842.30769230795</c:v>
                </c:pt>
                <c:pt idx="46">
                  <c:v>96329.9145299148</c:v>
                </c:pt>
                <c:pt idx="47">
                  <c:v>95817.52136752164</c:v>
                </c:pt>
                <c:pt idx="48">
                  <c:v>95305.12820512848</c:v>
                </c:pt>
                <c:pt idx="49">
                  <c:v>94792.73504273532</c:v>
                </c:pt>
                <c:pt idx="50">
                  <c:v>94280.34188034217</c:v>
                </c:pt>
                <c:pt idx="51">
                  <c:v>93767.94871794901</c:v>
                </c:pt>
                <c:pt idx="52">
                  <c:v>93255.55555555585</c:v>
                </c:pt>
                <c:pt idx="53">
                  <c:v>92743.1623931627</c:v>
                </c:pt>
                <c:pt idx="54">
                  <c:v>92230.76923076954</c:v>
                </c:pt>
                <c:pt idx="55">
                  <c:v>91718.37606837638</c:v>
                </c:pt>
                <c:pt idx="56">
                  <c:v>91205.98290598323</c:v>
                </c:pt>
                <c:pt idx="57">
                  <c:v>90693.58974359007</c:v>
                </c:pt>
                <c:pt idx="58">
                  <c:v>90181.19658119691</c:v>
                </c:pt>
                <c:pt idx="59">
                  <c:v>89668.80341880376</c:v>
                </c:pt>
                <c:pt idx="60">
                  <c:v>89156.4102564106</c:v>
                </c:pt>
                <c:pt idx="61">
                  <c:v>88644.01709401744</c:v>
                </c:pt>
                <c:pt idx="62">
                  <c:v>88131.62393162429</c:v>
                </c:pt>
                <c:pt idx="63">
                  <c:v>87619.23076923113</c:v>
                </c:pt>
                <c:pt idx="64">
                  <c:v>87106.83760683797</c:v>
                </c:pt>
                <c:pt idx="65">
                  <c:v>86594.44444444482</c:v>
                </c:pt>
                <c:pt idx="66">
                  <c:v>86082.05128205166</c:v>
                </c:pt>
                <c:pt idx="67">
                  <c:v>85569.6581196585</c:v>
                </c:pt>
                <c:pt idx="68">
                  <c:v>85057.26495726535</c:v>
                </c:pt>
                <c:pt idx="69">
                  <c:v>84544.87179487219</c:v>
                </c:pt>
                <c:pt idx="70">
                  <c:v>84032.47863247903</c:v>
                </c:pt>
                <c:pt idx="71">
                  <c:v>83520.08547008588</c:v>
                </c:pt>
                <c:pt idx="72">
                  <c:v>83007.69230769272</c:v>
                </c:pt>
                <c:pt idx="73">
                  <c:v>82495.29914529956</c:v>
                </c:pt>
                <c:pt idx="74">
                  <c:v>81982.9059829064</c:v>
                </c:pt>
                <c:pt idx="75">
                  <c:v>81470.51282051325</c:v>
                </c:pt>
                <c:pt idx="76">
                  <c:v>80958.1196581201</c:v>
                </c:pt>
                <c:pt idx="77">
                  <c:v>80445.72649572694</c:v>
                </c:pt>
                <c:pt idx="78">
                  <c:v>79933.33333333378</c:v>
                </c:pt>
                <c:pt idx="79">
                  <c:v>79420.94017094062</c:v>
                </c:pt>
                <c:pt idx="80">
                  <c:v>78908.54700854747</c:v>
                </c:pt>
                <c:pt idx="81">
                  <c:v>78396.15384615431</c:v>
                </c:pt>
                <c:pt idx="82">
                  <c:v>77883.76068376115</c:v>
                </c:pt>
                <c:pt idx="83">
                  <c:v>77371.367521368</c:v>
                </c:pt>
                <c:pt idx="84">
                  <c:v>76858.97435897484</c:v>
                </c:pt>
                <c:pt idx="85">
                  <c:v>76346.58119658168</c:v>
                </c:pt>
                <c:pt idx="86">
                  <c:v>75834.18803418853</c:v>
                </c:pt>
                <c:pt idx="87">
                  <c:v>75321.79487179537</c:v>
                </c:pt>
                <c:pt idx="88">
                  <c:v>74809.40170940221</c:v>
                </c:pt>
                <c:pt idx="89">
                  <c:v>74297.00854700906</c:v>
                </c:pt>
                <c:pt idx="90">
                  <c:v>73784.6153846159</c:v>
                </c:pt>
                <c:pt idx="91">
                  <c:v>73272.22222222274</c:v>
                </c:pt>
                <c:pt idx="92">
                  <c:v>72759.82905982959</c:v>
                </c:pt>
                <c:pt idx="93">
                  <c:v>72247.43589743643</c:v>
                </c:pt>
                <c:pt idx="94">
                  <c:v>71735.04273504327</c:v>
                </c:pt>
                <c:pt idx="95">
                  <c:v>71222.64957265012</c:v>
                </c:pt>
                <c:pt idx="96">
                  <c:v>70710.25641025696</c:v>
                </c:pt>
                <c:pt idx="97">
                  <c:v>70197.8632478638</c:v>
                </c:pt>
                <c:pt idx="98">
                  <c:v>69685.47008547065</c:v>
                </c:pt>
                <c:pt idx="99">
                  <c:v>69173.07692307749</c:v>
                </c:pt>
                <c:pt idx="100">
                  <c:v>68660.68376068433</c:v>
                </c:pt>
                <c:pt idx="101">
                  <c:v>68148.29059829118</c:v>
                </c:pt>
                <c:pt idx="102">
                  <c:v>67635.89743589802</c:v>
                </c:pt>
                <c:pt idx="103">
                  <c:v>67123.50427350486</c:v>
                </c:pt>
                <c:pt idx="104">
                  <c:v>66611.1111111117</c:v>
                </c:pt>
                <c:pt idx="105">
                  <c:v>66098.71794871855</c:v>
                </c:pt>
                <c:pt idx="106">
                  <c:v>65586.3247863254</c:v>
                </c:pt>
                <c:pt idx="107">
                  <c:v>65073.93162393223</c:v>
                </c:pt>
                <c:pt idx="108">
                  <c:v>64561.538461539065</c:v>
                </c:pt>
                <c:pt idx="109">
                  <c:v>64049.1452991459</c:v>
                </c:pt>
                <c:pt idx="110">
                  <c:v>63536.75213675274</c:v>
                </c:pt>
                <c:pt idx="111">
                  <c:v>63024.35897435957</c:v>
                </c:pt>
                <c:pt idx="112">
                  <c:v>62511.96581196641</c:v>
                </c:pt>
                <c:pt idx="113">
                  <c:v>61999.572649573245</c:v>
                </c:pt>
                <c:pt idx="114">
                  <c:v>61487.17948718008</c:v>
                </c:pt>
                <c:pt idx="115">
                  <c:v>60974.78632478692</c:v>
                </c:pt>
                <c:pt idx="116">
                  <c:v>60462.39316239375</c:v>
                </c:pt>
                <c:pt idx="117">
                  <c:v>59950.00000000059</c:v>
                </c:pt>
              </c:numCache>
            </c:numRef>
          </c:val>
          <c:smooth val="0"/>
        </c:ser>
        <c:marker val="1"/>
        <c:axId val="23352557"/>
        <c:axId val="35147786"/>
      </c:lineChart>
      <c:catAx>
        <c:axId val="23352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47786"/>
        <c:crosses val="autoZero"/>
        <c:auto val="1"/>
        <c:lblOffset val="100"/>
        <c:tickLblSkip val="6"/>
        <c:noMultiLvlLbl val="0"/>
      </c:catAx>
      <c:valAx>
        <c:axId val="35147786"/>
        <c:scaling>
          <c:orientation val="minMax"/>
          <c:min val="5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52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25"/>
          <c:y val="0.416"/>
          <c:w val="0.12525"/>
          <c:h val="0.1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"/>
          <c:w val="0.8295"/>
          <c:h val="0.94625"/>
        </c:manualLayout>
      </c:layout>
      <c:lineChart>
        <c:grouping val="standard"/>
        <c:varyColors val="0"/>
        <c:ser>
          <c:idx val="0"/>
          <c:order val="0"/>
          <c:tx>
            <c:v>Gammel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Ny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4!$C$9:$C$243</c:f>
              <c:numCache>
                <c:ptCount val="235"/>
                <c:pt idx="0">
                  <c:v>163500</c:v>
                </c:pt>
                <c:pt idx="1">
                  <c:v>162801.28205128206</c:v>
                </c:pt>
                <c:pt idx="2">
                  <c:v>162102.56410256412</c:v>
                </c:pt>
                <c:pt idx="3">
                  <c:v>161403.84615384619</c:v>
                </c:pt>
                <c:pt idx="4">
                  <c:v>160705.12820512825</c:v>
                </c:pt>
                <c:pt idx="5">
                  <c:v>160006.4102564103</c:v>
                </c:pt>
                <c:pt idx="6">
                  <c:v>159307.69230769237</c:v>
                </c:pt>
                <c:pt idx="7">
                  <c:v>158608.97435897443</c:v>
                </c:pt>
                <c:pt idx="8">
                  <c:v>157910.2564102565</c:v>
                </c:pt>
                <c:pt idx="9">
                  <c:v>157211.53846153856</c:v>
                </c:pt>
                <c:pt idx="10">
                  <c:v>156512.82051282062</c:v>
                </c:pt>
                <c:pt idx="11">
                  <c:v>155814.10256410268</c:v>
                </c:pt>
                <c:pt idx="12">
                  <c:v>155115.38461538474</c:v>
                </c:pt>
                <c:pt idx="13">
                  <c:v>154416.6666666668</c:v>
                </c:pt>
                <c:pt idx="14">
                  <c:v>153717.94871794886</c:v>
                </c:pt>
                <c:pt idx="15">
                  <c:v>153019.23076923093</c:v>
                </c:pt>
                <c:pt idx="16">
                  <c:v>152320.512820513</c:v>
                </c:pt>
                <c:pt idx="17">
                  <c:v>151621.79487179505</c:v>
                </c:pt>
                <c:pt idx="18">
                  <c:v>150923.0769230771</c:v>
                </c:pt>
                <c:pt idx="19">
                  <c:v>150224.35897435917</c:v>
                </c:pt>
                <c:pt idx="20">
                  <c:v>149525.64102564123</c:v>
                </c:pt>
                <c:pt idx="21">
                  <c:v>148826.9230769233</c:v>
                </c:pt>
                <c:pt idx="22">
                  <c:v>148128.20512820536</c:v>
                </c:pt>
                <c:pt idx="23">
                  <c:v>147429.48717948742</c:v>
                </c:pt>
                <c:pt idx="24">
                  <c:v>146730.76923076948</c:v>
                </c:pt>
                <c:pt idx="25">
                  <c:v>146032.05128205154</c:v>
                </c:pt>
                <c:pt idx="26">
                  <c:v>145333.3333333336</c:v>
                </c:pt>
                <c:pt idx="27">
                  <c:v>144634.61538461567</c:v>
                </c:pt>
                <c:pt idx="28">
                  <c:v>143935.89743589773</c:v>
                </c:pt>
                <c:pt idx="29">
                  <c:v>143237.1794871798</c:v>
                </c:pt>
                <c:pt idx="30">
                  <c:v>142538.46153846185</c:v>
                </c:pt>
                <c:pt idx="31">
                  <c:v>141839.7435897439</c:v>
                </c:pt>
                <c:pt idx="32">
                  <c:v>141141.02564102598</c:v>
                </c:pt>
                <c:pt idx="33">
                  <c:v>140442.30769230804</c:v>
                </c:pt>
                <c:pt idx="34">
                  <c:v>139743.5897435901</c:v>
                </c:pt>
                <c:pt idx="35">
                  <c:v>139044.87179487216</c:v>
                </c:pt>
                <c:pt idx="36">
                  <c:v>138346.15384615422</c:v>
                </c:pt>
                <c:pt idx="37">
                  <c:v>137647.43589743628</c:v>
                </c:pt>
                <c:pt idx="38">
                  <c:v>136948.71794871835</c:v>
                </c:pt>
                <c:pt idx="39">
                  <c:v>136250.0000000004</c:v>
                </c:pt>
                <c:pt idx="40">
                  <c:v>135551.28205128247</c:v>
                </c:pt>
                <c:pt idx="41">
                  <c:v>134852.56410256453</c:v>
                </c:pt>
                <c:pt idx="42">
                  <c:v>134153.8461538466</c:v>
                </c:pt>
                <c:pt idx="43">
                  <c:v>133455.12820512865</c:v>
                </c:pt>
                <c:pt idx="44">
                  <c:v>132756.41025641072</c:v>
                </c:pt>
                <c:pt idx="45">
                  <c:v>132057.69230769278</c:v>
                </c:pt>
                <c:pt idx="46">
                  <c:v>131358.97435897484</c:v>
                </c:pt>
                <c:pt idx="47">
                  <c:v>130660.25641025689</c:v>
                </c:pt>
                <c:pt idx="48">
                  <c:v>129961.53846153893</c:v>
                </c:pt>
                <c:pt idx="49">
                  <c:v>129262.82051282098</c:v>
                </c:pt>
                <c:pt idx="50">
                  <c:v>128564.10256410303</c:v>
                </c:pt>
                <c:pt idx="51">
                  <c:v>127865.38461538508</c:v>
                </c:pt>
                <c:pt idx="52">
                  <c:v>127166.66666666712</c:v>
                </c:pt>
                <c:pt idx="53">
                  <c:v>126467.94871794917</c:v>
                </c:pt>
                <c:pt idx="54">
                  <c:v>125769.23076923122</c:v>
                </c:pt>
                <c:pt idx="55">
                  <c:v>125070.51282051326</c:v>
                </c:pt>
                <c:pt idx="56">
                  <c:v>124371.79487179531</c:v>
                </c:pt>
                <c:pt idx="57">
                  <c:v>123673.07692307736</c:v>
                </c:pt>
                <c:pt idx="58">
                  <c:v>122974.3589743594</c:v>
                </c:pt>
                <c:pt idx="59">
                  <c:v>122275.64102564145</c:v>
                </c:pt>
                <c:pt idx="60">
                  <c:v>121576.9230769235</c:v>
                </c:pt>
                <c:pt idx="61">
                  <c:v>120878.20512820555</c:v>
                </c:pt>
                <c:pt idx="62">
                  <c:v>120179.4871794876</c:v>
                </c:pt>
                <c:pt idx="63">
                  <c:v>119480.76923076964</c:v>
                </c:pt>
                <c:pt idx="64">
                  <c:v>118782.05128205169</c:v>
                </c:pt>
                <c:pt idx="65">
                  <c:v>118083.33333333374</c:v>
                </c:pt>
                <c:pt idx="66">
                  <c:v>117384.61538461578</c:v>
                </c:pt>
                <c:pt idx="67">
                  <c:v>116685.89743589783</c:v>
                </c:pt>
                <c:pt idx="68">
                  <c:v>115987.17948717988</c:v>
                </c:pt>
                <c:pt idx="69">
                  <c:v>115288.46153846192</c:v>
                </c:pt>
                <c:pt idx="70">
                  <c:v>114589.74358974397</c:v>
                </c:pt>
                <c:pt idx="71">
                  <c:v>113891.02564102602</c:v>
                </c:pt>
                <c:pt idx="72">
                  <c:v>113192.30769230807</c:v>
                </c:pt>
                <c:pt idx="73">
                  <c:v>112493.58974359011</c:v>
                </c:pt>
                <c:pt idx="74">
                  <c:v>111794.87179487216</c:v>
                </c:pt>
                <c:pt idx="75">
                  <c:v>111096.15384615421</c:v>
                </c:pt>
                <c:pt idx="76">
                  <c:v>110397.43589743625</c:v>
                </c:pt>
                <c:pt idx="77">
                  <c:v>109698.7179487183</c:v>
                </c:pt>
                <c:pt idx="78">
                  <c:v>109000.00000000035</c:v>
                </c:pt>
                <c:pt idx="79">
                  <c:v>108301.2820512824</c:v>
                </c:pt>
                <c:pt idx="80">
                  <c:v>107602.56410256444</c:v>
                </c:pt>
                <c:pt idx="81">
                  <c:v>106903.84615384649</c:v>
                </c:pt>
                <c:pt idx="82">
                  <c:v>106205.12820512854</c:v>
                </c:pt>
                <c:pt idx="83">
                  <c:v>105506.41025641059</c:v>
                </c:pt>
                <c:pt idx="84">
                  <c:v>104807.69230769263</c:v>
                </c:pt>
                <c:pt idx="85">
                  <c:v>104108.97435897468</c:v>
                </c:pt>
                <c:pt idx="86">
                  <c:v>103410.25641025673</c:v>
                </c:pt>
                <c:pt idx="87">
                  <c:v>102711.53846153877</c:v>
                </c:pt>
                <c:pt idx="88">
                  <c:v>102012.82051282082</c:v>
                </c:pt>
                <c:pt idx="89">
                  <c:v>101314.10256410287</c:v>
                </c:pt>
                <c:pt idx="90">
                  <c:v>100615.38461538492</c:v>
                </c:pt>
                <c:pt idx="91">
                  <c:v>99916.66666666696</c:v>
                </c:pt>
                <c:pt idx="92">
                  <c:v>99217.94871794901</c:v>
                </c:pt>
                <c:pt idx="93">
                  <c:v>98519.23076923106</c:v>
                </c:pt>
                <c:pt idx="94">
                  <c:v>97820.5128205131</c:v>
                </c:pt>
                <c:pt idx="95">
                  <c:v>97121.79487179515</c:v>
                </c:pt>
                <c:pt idx="96">
                  <c:v>96423.0769230772</c:v>
                </c:pt>
                <c:pt idx="97">
                  <c:v>95724.35897435925</c:v>
                </c:pt>
                <c:pt idx="98">
                  <c:v>95025.6410256413</c:v>
                </c:pt>
                <c:pt idx="99">
                  <c:v>94326.92307692334</c:v>
                </c:pt>
                <c:pt idx="100">
                  <c:v>93628.20512820539</c:v>
                </c:pt>
                <c:pt idx="101">
                  <c:v>92929.48717948743</c:v>
                </c:pt>
                <c:pt idx="102">
                  <c:v>92230.76923076948</c:v>
                </c:pt>
                <c:pt idx="103">
                  <c:v>91532.05128205153</c:v>
                </c:pt>
                <c:pt idx="104">
                  <c:v>90833.33333333358</c:v>
                </c:pt>
                <c:pt idx="105">
                  <c:v>90134.61538461562</c:v>
                </c:pt>
                <c:pt idx="106">
                  <c:v>89435.89743589767</c:v>
                </c:pt>
                <c:pt idx="107">
                  <c:v>88737.17948717972</c:v>
                </c:pt>
                <c:pt idx="108">
                  <c:v>88038.46153846176</c:v>
                </c:pt>
                <c:pt idx="109">
                  <c:v>87339.74358974381</c:v>
                </c:pt>
                <c:pt idx="110">
                  <c:v>86641.02564102586</c:v>
                </c:pt>
                <c:pt idx="111">
                  <c:v>85942.3076923079</c:v>
                </c:pt>
                <c:pt idx="112">
                  <c:v>85243.58974358995</c:v>
                </c:pt>
                <c:pt idx="113">
                  <c:v>84544.871794872</c:v>
                </c:pt>
                <c:pt idx="114">
                  <c:v>83846.15384615405</c:v>
                </c:pt>
                <c:pt idx="115">
                  <c:v>83147.4358974361</c:v>
                </c:pt>
                <c:pt idx="116">
                  <c:v>82448.71794871814</c:v>
                </c:pt>
                <c:pt idx="117">
                  <c:v>81750.00000000019</c:v>
                </c:pt>
                <c:pt idx="118">
                  <c:v>81051.28205128224</c:v>
                </c:pt>
                <c:pt idx="119">
                  <c:v>80352.56410256428</c:v>
                </c:pt>
                <c:pt idx="120">
                  <c:v>79653.84615384633</c:v>
                </c:pt>
                <c:pt idx="121">
                  <c:v>78955.12820512838</c:v>
                </c:pt>
                <c:pt idx="122">
                  <c:v>78256.41025641043</c:v>
                </c:pt>
                <c:pt idx="123">
                  <c:v>77557.69230769247</c:v>
                </c:pt>
                <c:pt idx="124">
                  <c:v>76858.97435897452</c:v>
                </c:pt>
                <c:pt idx="125">
                  <c:v>76160.25641025657</c:v>
                </c:pt>
                <c:pt idx="126">
                  <c:v>75461.53846153861</c:v>
                </c:pt>
                <c:pt idx="127">
                  <c:v>74762.82051282066</c:v>
                </c:pt>
                <c:pt idx="128">
                  <c:v>74064.10256410271</c:v>
                </c:pt>
                <c:pt idx="129">
                  <c:v>73365.38461538476</c:v>
                </c:pt>
                <c:pt idx="130">
                  <c:v>72666.6666666668</c:v>
                </c:pt>
                <c:pt idx="131">
                  <c:v>71967.94871794885</c:v>
                </c:pt>
                <c:pt idx="132">
                  <c:v>71269.2307692309</c:v>
                </c:pt>
                <c:pt idx="133">
                  <c:v>70570.51282051294</c:v>
                </c:pt>
                <c:pt idx="134">
                  <c:v>69871.79487179499</c:v>
                </c:pt>
                <c:pt idx="135">
                  <c:v>69173.07692307704</c:v>
                </c:pt>
                <c:pt idx="136">
                  <c:v>68474.35897435909</c:v>
                </c:pt>
                <c:pt idx="137">
                  <c:v>67775.64102564113</c:v>
                </c:pt>
                <c:pt idx="138">
                  <c:v>67076.92307692318</c:v>
                </c:pt>
                <c:pt idx="139">
                  <c:v>66378.20512820523</c:v>
                </c:pt>
                <c:pt idx="140">
                  <c:v>65679.48717948727</c:v>
                </c:pt>
                <c:pt idx="141">
                  <c:v>64980.76923076933</c:v>
                </c:pt>
                <c:pt idx="142">
                  <c:v>64282.05128205138</c:v>
                </c:pt>
                <c:pt idx="143">
                  <c:v>63583.33333333344</c:v>
                </c:pt>
                <c:pt idx="144">
                  <c:v>62884.61538461549</c:v>
                </c:pt>
                <c:pt idx="145">
                  <c:v>62185.89743589755</c:v>
                </c:pt>
                <c:pt idx="146">
                  <c:v>61487.1794871796</c:v>
                </c:pt>
                <c:pt idx="147">
                  <c:v>60788.461538461655</c:v>
                </c:pt>
                <c:pt idx="148">
                  <c:v>60089.74358974371</c:v>
                </c:pt>
                <c:pt idx="149">
                  <c:v>59391.025641025764</c:v>
                </c:pt>
                <c:pt idx="150">
                  <c:v>58692.30769230782</c:v>
                </c:pt>
                <c:pt idx="151">
                  <c:v>57993.58974358987</c:v>
                </c:pt>
                <c:pt idx="152">
                  <c:v>57294.87179487193</c:v>
                </c:pt>
                <c:pt idx="153">
                  <c:v>56596.15384615398</c:v>
                </c:pt>
                <c:pt idx="154">
                  <c:v>55897.43589743604</c:v>
                </c:pt>
                <c:pt idx="155">
                  <c:v>55198.71794871809</c:v>
                </c:pt>
                <c:pt idx="156">
                  <c:v>54500.000000000146</c:v>
                </c:pt>
                <c:pt idx="157">
                  <c:v>53801.2820512822</c:v>
                </c:pt>
                <c:pt idx="158">
                  <c:v>53102.564102564254</c:v>
                </c:pt>
                <c:pt idx="159">
                  <c:v>52403.84615384631</c:v>
                </c:pt>
                <c:pt idx="160">
                  <c:v>51705.12820512836</c:v>
                </c:pt>
                <c:pt idx="161">
                  <c:v>51006.41025641042</c:v>
                </c:pt>
                <c:pt idx="162">
                  <c:v>50307.69230769247</c:v>
                </c:pt>
                <c:pt idx="163">
                  <c:v>49608.97435897453</c:v>
                </c:pt>
                <c:pt idx="164">
                  <c:v>48910.25641025658</c:v>
                </c:pt>
                <c:pt idx="165">
                  <c:v>48211.538461538636</c:v>
                </c:pt>
                <c:pt idx="166">
                  <c:v>47512.82051282069</c:v>
                </c:pt>
                <c:pt idx="167">
                  <c:v>46814.102564102745</c:v>
                </c:pt>
                <c:pt idx="168">
                  <c:v>46115.3846153848</c:v>
                </c:pt>
                <c:pt idx="169">
                  <c:v>45416.66666666685</c:v>
                </c:pt>
                <c:pt idx="170">
                  <c:v>44717.94871794891</c:v>
                </c:pt>
                <c:pt idx="171">
                  <c:v>44019.23076923096</c:v>
                </c:pt>
                <c:pt idx="172">
                  <c:v>43320.51282051302</c:v>
                </c:pt>
                <c:pt idx="173">
                  <c:v>42621.79487179507</c:v>
                </c:pt>
                <c:pt idx="174">
                  <c:v>41923.076923077126</c:v>
                </c:pt>
                <c:pt idx="175">
                  <c:v>41224.35897435918</c:v>
                </c:pt>
                <c:pt idx="176">
                  <c:v>40525.641025641235</c:v>
                </c:pt>
                <c:pt idx="177">
                  <c:v>39826.92307692329</c:v>
                </c:pt>
                <c:pt idx="178">
                  <c:v>39128.20512820534</c:v>
                </c:pt>
                <c:pt idx="179">
                  <c:v>38429.4871794874</c:v>
                </c:pt>
                <c:pt idx="180">
                  <c:v>37730.76923076945</c:v>
                </c:pt>
                <c:pt idx="181">
                  <c:v>37032.05128205151</c:v>
                </c:pt>
                <c:pt idx="182">
                  <c:v>36333.33333333356</c:v>
                </c:pt>
                <c:pt idx="183">
                  <c:v>35634.615384615616</c:v>
                </c:pt>
                <c:pt idx="184">
                  <c:v>34935.89743589767</c:v>
                </c:pt>
                <c:pt idx="185">
                  <c:v>34237.179487179725</c:v>
                </c:pt>
                <c:pt idx="186">
                  <c:v>33538.46153846178</c:v>
                </c:pt>
                <c:pt idx="187">
                  <c:v>32839.74358974383</c:v>
                </c:pt>
                <c:pt idx="188">
                  <c:v>32141.025641025884</c:v>
                </c:pt>
                <c:pt idx="189">
                  <c:v>31442.307692307935</c:v>
                </c:pt>
                <c:pt idx="190">
                  <c:v>30743.589743589986</c:v>
                </c:pt>
                <c:pt idx="191">
                  <c:v>30044.871794872037</c:v>
                </c:pt>
                <c:pt idx="192">
                  <c:v>29346.153846154088</c:v>
                </c:pt>
                <c:pt idx="193">
                  <c:v>28647.43589743614</c:v>
                </c:pt>
                <c:pt idx="194">
                  <c:v>27948.71794871819</c:v>
                </c:pt>
                <c:pt idx="195">
                  <c:v>27250.00000000024</c:v>
                </c:pt>
                <c:pt idx="196">
                  <c:v>26551.28205128229</c:v>
                </c:pt>
                <c:pt idx="197">
                  <c:v>25852.56410256434</c:v>
                </c:pt>
                <c:pt idx="198">
                  <c:v>25153.846153846393</c:v>
                </c:pt>
                <c:pt idx="199">
                  <c:v>24455.128205128443</c:v>
                </c:pt>
                <c:pt idx="200">
                  <c:v>23756.410256410494</c:v>
                </c:pt>
                <c:pt idx="201">
                  <c:v>23057.692307692545</c:v>
                </c:pt>
                <c:pt idx="202">
                  <c:v>22358.974358974596</c:v>
                </c:pt>
                <c:pt idx="203">
                  <c:v>21660.256410256647</c:v>
                </c:pt>
                <c:pt idx="204">
                  <c:v>20961.538461538697</c:v>
                </c:pt>
                <c:pt idx="205">
                  <c:v>20262.82051282075</c:v>
                </c:pt>
                <c:pt idx="206">
                  <c:v>19564.1025641028</c:v>
                </c:pt>
                <c:pt idx="207">
                  <c:v>18865.38461538485</c:v>
                </c:pt>
                <c:pt idx="208">
                  <c:v>18166.6666666669</c:v>
                </c:pt>
                <c:pt idx="209">
                  <c:v>17467.94871794895</c:v>
                </c:pt>
                <c:pt idx="210">
                  <c:v>16769.230769231002</c:v>
                </c:pt>
                <c:pt idx="211">
                  <c:v>16070.512820513053</c:v>
                </c:pt>
                <c:pt idx="212">
                  <c:v>15371.794871795104</c:v>
                </c:pt>
                <c:pt idx="213">
                  <c:v>14673.076923077155</c:v>
                </c:pt>
                <c:pt idx="214">
                  <c:v>13974.358974359206</c:v>
                </c:pt>
                <c:pt idx="215">
                  <c:v>13275.641025641256</c:v>
                </c:pt>
                <c:pt idx="216">
                  <c:v>12576.923076923307</c:v>
                </c:pt>
                <c:pt idx="217">
                  <c:v>11878.205128205358</c:v>
                </c:pt>
                <c:pt idx="218">
                  <c:v>11179.487179487409</c:v>
                </c:pt>
                <c:pt idx="219">
                  <c:v>10480.76923076946</c:v>
                </c:pt>
                <c:pt idx="220">
                  <c:v>9782.05128205151</c:v>
                </c:pt>
                <c:pt idx="221">
                  <c:v>9083.333333333561</c:v>
                </c:pt>
                <c:pt idx="222">
                  <c:v>8384.615384615612</c:v>
                </c:pt>
                <c:pt idx="223">
                  <c:v>7685.897435897663</c:v>
                </c:pt>
                <c:pt idx="224">
                  <c:v>6987.179487179714</c:v>
                </c:pt>
                <c:pt idx="225">
                  <c:v>6288.461538461765</c:v>
                </c:pt>
                <c:pt idx="226">
                  <c:v>5589.743589743815</c:v>
                </c:pt>
                <c:pt idx="227">
                  <c:v>4891.025641025866</c:v>
                </c:pt>
                <c:pt idx="228">
                  <c:v>4192.307692307917</c:v>
                </c:pt>
                <c:pt idx="229">
                  <c:v>3493.5897435899683</c:v>
                </c:pt>
                <c:pt idx="230">
                  <c:v>2794.8717948720196</c:v>
                </c:pt>
                <c:pt idx="231">
                  <c:v>2096.153846154071</c:v>
                </c:pt>
                <c:pt idx="232">
                  <c:v>1397.435897436122</c:v>
                </c:pt>
                <c:pt idx="233">
                  <c:v>698.7179487181734</c:v>
                </c:pt>
                <c:pt idx="234">
                  <c:v>2.2464519133791327E-10</c:v>
                </c:pt>
              </c:numCache>
            </c:numRef>
          </c:val>
          <c:smooth val="0"/>
        </c:ser>
        <c:marker val="1"/>
        <c:axId val="54268035"/>
        <c:axId val="34395816"/>
      </c:lineChart>
      <c:catAx>
        <c:axId val="5426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95816"/>
        <c:crosses val="autoZero"/>
        <c:auto val="1"/>
        <c:lblOffset val="100"/>
        <c:tickLblSkip val="12"/>
        <c:noMultiLvlLbl val="0"/>
      </c:catAx>
      <c:valAx>
        <c:axId val="34395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68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416"/>
          <c:w val="0.13125"/>
          <c:h val="0.1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7"/>
          <c:w val="0.81125"/>
          <c:h val="0.94625"/>
        </c:manualLayout>
      </c:layout>
      <c:lineChart>
        <c:grouping val="standard"/>
        <c:varyColors val="0"/>
        <c:ser>
          <c:idx val="0"/>
          <c:order val="0"/>
          <c:tx>
            <c:v>Gammel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Ny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5!$C$9:$C$243</c:f>
              <c:numCache>
                <c:ptCount val="235"/>
                <c:pt idx="0">
                  <c:v>163500</c:v>
                </c:pt>
                <c:pt idx="1">
                  <c:v>162801.28205128206</c:v>
                </c:pt>
                <c:pt idx="2">
                  <c:v>162102.56410256412</c:v>
                </c:pt>
                <c:pt idx="3">
                  <c:v>161403.84615384619</c:v>
                </c:pt>
                <c:pt idx="4">
                  <c:v>160705.12820512825</c:v>
                </c:pt>
                <c:pt idx="5">
                  <c:v>160006.4102564103</c:v>
                </c:pt>
                <c:pt idx="6">
                  <c:v>159307.69230769237</c:v>
                </c:pt>
                <c:pt idx="7">
                  <c:v>158608.97435897443</c:v>
                </c:pt>
                <c:pt idx="8">
                  <c:v>157910.2564102565</c:v>
                </c:pt>
                <c:pt idx="9">
                  <c:v>157211.53846153856</c:v>
                </c:pt>
                <c:pt idx="10">
                  <c:v>156512.82051282062</c:v>
                </c:pt>
                <c:pt idx="11">
                  <c:v>155814.10256410268</c:v>
                </c:pt>
                <c:pt idx="12">
                  <c:v>155115.38461538474</c:v>
                </c:pt>
                <c:pt idx="13">
                  <c:v>154416.6666666668</c:v>
                </c:pt>
                <c:pt idx="14">
                  <c:v>153717.94871794886</c:v>
                </c:pt>
                <c:pt idx="15">
                  <c:v>153019.23076923093</c:v>
                </c:pt>
                <c:pt idx="16">
                  <c:v>152320.512820513</c:v>
                </c:pt>
                <c:pt idx="17">
                  <c:v>151621.79487179505</c:v>
                </c:pt>
                <c:pt idx="18">
                  <c:v>150923.0769230771</c:v>
                </c:pt>
                <c:pt idx="19">
                  <c:v>150224.35897435917</c:v>
                </c:pt>
                <c:pt idx="20">
                  <c:v>149525.64102564123</c:v>
                </c:pt>
                <c:pt idx="21">
                  <c:v>148826.9230769233</c:v>
                </c:pt>
                <c:pt idx="22">
                  <c:v>148128.20512820536</c:v>
                </c:pt>
                <c:pt idx="23">
                  <c:v>147429.48717948742</c:v>
                </c:pt>
                <c:pt idx="24">
                  <c:v>146730.76923076948</c:v>
                </c:pt>
                <c:pt idx="25">
                  <c:v>146032.05128205154</c:v>
                </c:pt>
                <c:pt idx="26">
                  <c:v>145333.3333333336</c:v>
                </c:pt>
                <c:pt idx="27">
                  <c:v>144634.61538461567</c:v>
                </c:pt>
                <c:pt idx="28">
                  <c:v>143935.89743589773</c:v>
                </c:pt>
                <c:pt idx="29">
                  <c:v>143237.1794871798</c:v>
                </c:pt>
                <c:pt idx="30">
                  <c:v>142538.46153846185</c:v>
                </c:pt>
                <c:pt idx="31">
                  <c:v>141839.7435897439</c:v>
                </c:pt>
                <c:pt idx="32">
                  <c:v>141141.02564102598</c:v>
                </c:pt>
                <c:pt idx="33">
                  <c:v>140442.30769230804</c:v>
                </c:pt>
                <c:pt idx="34">
                  <c:v>139743.5897435901</c:v>
                </c:pt>
                <c:pt idx="35">
                  <c:v>139044.87179487216</c:v>
                </c:pt>
                <c:pt idx="36">
                  <c:v>138346.15384615422</c:v>
                </c:pt>
                <c:pt idx="37">
                  <c:v>137647.43589743628</c:v>
                </c:pt>
                <c:pt idx="38">
                  <c:v>136948.71794871835</c:v>
                </c:pt>
                <c:pt idx="39">
                  <c:v>136250.0000000004</c:v>
                </c:pt>
                <c:pt idx="40">
                  <c:v>135551.28205128247</c:v>
                </c:pt>
                <c:pt idx="41">
                  <c:v>134852.56410256453</c:v>
                </c:pt>
                <c:pt idx="42">
                  <c:v>134153.8461538466</c:v>
                </c:pt>
                <c:pt idx="43">
                  <c:v>133455.12820512865</c:v>
                </c:pt>
                <c:pt idx="44">
                  <c:v>132756.41025641072</c:v>
                </c:pt>
                <c:pt idx="45">
                  <c:v>132057.69230769278</c:v>
                </c:pt>
                <c:pt idx="46">
                  <c:v>131358.97435897484</c:v>
                </c:pt>
                <c:pt idx="47">
                  <c:v>130660.25641025689</c:v>
                </c:pt>
                <c:pt idx="48">
                  <c:v>129961.53846153893</c:v>
                </c:pt>
                <c:pt idx="49">
                  <c:v>129262.82051282098</c:v>
                </c:pt>
                <c:pt idx="50">
                  <c:v>128564.10256410303</c:v>
                </c:pt>
                <c:pt idx="51">
                  <c:v>127865.38461538508</c:v>
                </c:pt>
                <c:pt idx="52">
                  <c:v>127166.66666666712</c:v>
                </c:pt>
                <c:pt idx="53">
                  <c:v>126467.94871794917</c:v>
                </c:pt>
                <c:pt idx="54">
                  <c:v>125769.23076923122</c:v>
                </c:pt>
                <c:pt idx="55">
                  <c:v>125070.51282051326</c:v>
                </c:pt>
                <c:pt idx="56">
                  <c:v>124371.79487179531</c:v>
                </c:pt>
                <c:pt idx="57">
                  <c:v>123673.07692307736</c:v>
                </c:pt>
                <c:pt idx="58">
                  <c:v>122974.3589743594</c:v>
                </c:pt>
                <c:pt idx="59">
                  <c:v>122275.64102564145</c:v>
                </c:pt>
                <c:pt idx="60">
                  <c:v>121576.9230769235</c:v>
                </c:pt>
                <c:pt idx="61">
                  <c:v>120878.20512820555</c:v>
                </c:pt>
                <c:pt idx="62">
                  <c:v>120179.4871794876</c:v>
                </c:pt>
                <c:pt idx="63">
                  <c:v>119690.38461538462</c:v>
                </c:pt>
                <c:pt idx="64">
                  <c:v>119341.02564102564</c:v>
                </c:pt>
                <c:pt idx="65">
                  <c:v>118991.66666666666</c:v>
                </c:pt>
                <c:pt idx="66">
                  <c:v>118642.30769230769</c:v>
                </c:pt>
                <c:pt idx="67">
                  <c:v>118292.94871794872</c:v>
                </c:pt>
                <c:pt idx="68">
                  <c:v>117943.58974358975</c:v>
                </c:pt>
                <c:pt idx="69">
                  <c:v>117594.23076923077</c:v>
                </c:pt>
                <c:pt idx="70">
                  <c:v>117244.8717948718</c:v>
                </c:pt>
                <c:pt idx="71">
                  <c:v>116895.51282051283</c:v>
                </c:pt>
                <c:pt idx="72">
                  <c:v>116546.15384615384</c:v>
                </c:pt>
                <c:pt idx="73">
                  <c:v>116196.79487179487</c:v>
                </c:pt>
                <c:pt idx="74">
                  <c:v>115847.4358974359</c:v>
                </c:pt>
                <c:pt idx="75">
                  <c:v>115498.07692307692</c:v>
                </c:pt>
                <c:pt idx="76">
                  <c:v>115148.71794871795</c:v>
                </c:pt>
                <c:pt idx="77">
                  <c:v>114799.35897435897</c:v>
                </c:pt>
                <c:pt idx="78">
                  <c:v>114450</c:v>
                </c:pt>
                <c:pt idx="79">
                  <c:v>114100.64102564103</c:v>
                </c:pt>
                <c:pt idx="80">
                  <c:v>113751.28205128205</c:v>
                </c:pt>
                <c:pt idx="81">
                  <c:v>113401.92307692308</c:v>
                </c:pt>
                <c:pt idx="82">
                  <c:v>113052.56410256411</c:v>
                </c:pt>
                <c:pt idx="83">
                  <c:v>112703.20512820513</c:v>
                </c:pt>
                <c:pt idx="84">
                  <c:v>112353.84615384616</c:v>
                </c:pt>
                <c:pt idx="85">
                  <c:v>112004.48717948719</c:v>
                </c:pt>
                <c:pt idx="86">
                  <c:v>111655.1282051282</c:v>
                </c:pt>
                <c:pt idx="87">
                  <c:v>111305.76923076923</c:v>
                </c:pt>
                <c:pt idx="88">
                  <c:v>110956.41025641025</c:v>
                </c:pt>
                <c:pt idx="89">
                  <c:v>110607.05128205128</c:v>
                </c:pt>
                <c:pt idx="90">
                  <c:v>110257.69230769231</c:v>
                </c:pt>
                <c:pt idx="91">
                  <c:v>109908.33333333333</c:v>
                </c:pt>
                <c:pt idx="92">
                  <c:v>109558.97435897436</c:v>
                </c:pt>
                <c:pt idx="93">
                  <c:v>109209.61538461539</c:v>
                </c:pt>
                <c:pt idx="94">
                  <c:v>108860.2564102564</c:v>
                </c:pt>
                <c:pt idx="95">
                  <c:v>108510.89743589744</c:v>
                </c:pt>
                <c:pt idx="96">
                  <c:v>108161.53846153847</c:v>
                </c:pt>
                <c:pt idx="97">
                  <c:v>107812.17948717948</c:v>
                </c:pt>
                <c:pt idx="98">
                  <c:v>107462.82051282052</c:v>
                </c:pt>
                <c:pt idx="99">
                  <c:v>107113.46153846153</c:v>
                </c:pt>
                <c:pt idx="100">
                  <c:v>106764.10256410256</c:v>
                </c:pt>
                <c:pt idx="101">
                  <c:v>106414.7435897436</c:v>
                </c:pt>
                <c:pt idx="102">
                  <c:v>106065.38461538462</c:v>
                </c:pt>
                <c:pt idx="103">
                  <c:v>105716.02564102564</c:v>
                </c:pt>
                <c:pt idx="104">
                  <c:v>105366.66666666667</c:v>
                </c:pt>
                <c:pt idx="105">
                  <c:v>105017.30769230769</c:v>
                </c:pt>
                <c:pt idx="106">
                  <c:v>104667.94871794872</c:v>
                </c:pt>
                <c:pt idx="107">
                  <c:v>104318.58974358975</c:v>
                </c:pt>
                <c:pt idx="108">
                  <c:v>103969.23076923077</c:v>
                </c:pt>
                <c:pt idx="109">
                  <c:v>103619.8717948718</c:v>
                </c:pt>
                <c:pt idx="110">
                  <c:v>103270.51282051281</c:v>
                </c:pt>
                <c:pt idx="111">
                  <c:v>102921.15384615384</c:v>
                </c:pt>
                <c:pt idx="112">
                  <c:v>102571.79487179487</c:v>
                </c:pt>
                <c:pt idx="113">
                  <c:v>102222.4358974359</c:v>
                </c:pt>
                <c:pt idx="114">
                  <c:v>101873.07692307692</c:v>
                </c:pt>
                <c:pt idx="115">
                  <c:v>101523.71794871795</c:v>
                </c:pt>
                <c:pt idx="116">
                  <c:v>101174.35897435897</c:v>
                </c:pt>
                <c:pt idx="117">
                  <c:v>100825</c:v>
                </c:pt>
                <c:pt idx="118">
                  <c:v>100475.64102564103</c:v>
                </c:pt>
                <c:pt idx="119">
                  <c:v>100126.28205128206</c:v>
                </c:pt>
                <c:pt idx="120">
                  <c:v>99776.92307692308</c:v>
                </c:pt>
                <c:pt idx="121">
                  <c:v>99427.5641025641</c:v>
                </c:pt>
                <c:pt idx="122">
                  <c:v>99078.20512820513</c:v>
                </c:pt>
                <c:pt idx="123">
                  <c:v>98728.84615384616</c:v>
                </c:pt>
                <c:pt idx="124">
                  <c:v>98379.48717948719</c:v>
                </c:pt>
                <c:pt idx="125">
                  <c:v>98030.1282051282</c:v>
                </c:pt>
                <c:pt idx="126">
                  <c:v>97680.76923076923</c:v>
                </c:pt>
                <c:pt idx="127">
                  <c:v>97331.41025641025</c:v>
                </c:pt>
                <c:pt idx="128">
                  <c:v>96982.05128205128</c:v>
                </c:pt>
                <c:pt idx="129">
                  <c:v>96632.69230769231</c:v>
                </c:pt>
                <c:pt idx="130">
                  <c:v>96283.33333333333</c:v>
                </c:pt>
                <c:pt idx="131">
                  <c:v>95933.97435897436</c:v>
                </c:pt>
                <c:pt idx="132">
                  <c:v>95584.61538461538</c:v>
                </c:pt>
                <c:pt idx="133">
                  <c:v>95235.2564102564</c:v>
                </c:pt>
                <c:pt idx="134">
                  <c:v>94885.89743589744</c:v>
                </c:pt>
                <c:pt idx="135">
                  <c:v>94536.53846153847</c:v>
                </c:pt>
                <c:pt idx="136">
                  <c:v>94187.17948717948</c:v>
                </c:pt>
                <c:pt idx="137">
                  <c:v>93837.8205128205</c:v>
                </c:pt>
                <c:pt idx="138">
                  <c:v>93488.46153846153</c:v>
                </c:pt>
                <c:pt idx="139">
                  <c:v>93139.10256410256</c:v>
                </c:pt>
                <c:pt idx="140">
                  <c:v>92789.7435897436</c:v>
                </c:pt>
                <c:pt idx="141">
                  <c:v>92440.38461538462</c:v>
                </c:pt>
                <c:pt idx="142">
                  <c:v>92091.02564102566</c:v>
                </c:pt>
                <c:pt idx="143">
                  <c:v>91741.66666666666</c:v>
                </c:pt>
                <c:pt idx="144">
                  <c:v>91392.30769230769</c:v>
                </c:pt>
                <c:pt idx="145">
                  <c:v>91042.94871794872</c:v>
                </c:pt>
                <c:pt idx="146">
                  <c:v>90693.58974358975</c:v>
                </c:pt>
                <c:pt idx="147">
                  <c:v>90344.23076923078</c:v>
                </c:pt>
                <c:pt idx="148">
                  <c:v>89994.8717948718</c:v>
                </c:pt>
                <c:pt idx="149">
                  <c:v>89645.51282051281</c:v>
                </c:pt>
                <c:pt idx="150">
                  <c:v>89296.15384615384</c:v>
                </c:pt>
                <c:pt idx="151">
                  <c:v>88946.79487179487</c:v>
                </c:pt>
                <c:pt idx="152">
                  <c:v>88597.4358974359</c:v>
                </c:pt>
                <c:pt idx="153">
                  <c:v>88248.07692307692</c:v>
                </c:pt>
                <c:pt idx="154">
                  <c:v>87898.71794871795</c:v>
                </c:pt>
                <c:pt idx="155">
                  <c:v>87549.35897435897</c:v>
                </c:pt>
                <c:pt idx="156">
                  <c:v>87200</c:v>
                </c:pt>
                <c:pt idx="157">
                  <c:v>86850.64102564103</c:v>
                </c:pt>
                <c:pt idx="158">
                  <c:v>86501.28205128205</c:v>
                </c:pt>
                <c:pt idx="159">
                  <c:v>86151.92307692308</c:v>
                </c:pt>
                <c:pt idx="160">
                  <c:v>85802.5641025641</c:v>
                </c:pt>
                <c:pt idx="161">
                  <c:v>85453.20512820513</c:v>
                </c:pt>
                <c:pt idx="162">
                  <c:v>85103.84615384616</c:v>
                </c:pt>
                <c:pt idx="163">
                  <c:v>84754.48717948719</c:v>
                </c:pt>
                <c:pt idx="164">
                  <c:v>84405.12820512822</c:v>
                </c:pt>
                <c:pt idx="165">
                  <c:v>84055.76923076922</c:v>
                </c:pt>
                <c:pt idx="166">
                  <c:v>83706.41025641025</c:v>
                </c:pt>
                <c:pt idx="167">
                  <c:v>83357.05128205128</c:v>
                </c:pt>
                <c:pt idx="168">
                  <c:v>83007.69230769231</c:v>
                </c:pt>
                <c:pt idx="169">
                  <c:v>82658.33333333334</c:v>
                </c:pt>
                <c:pt idx="170">
                  <c:v>82308.97435897436</c:v>
                </c:pt>
                <c:pt idx="171">
                  <c:v>81959.61538461539</c:v>
                </c:pt>
                <c:pt idx="172">
                  <c:v>81610.2564102564</c:v>
                </c:pt>
                <c:pt idx="173">
                  <c:v>81260.89743589744</c:v>
                </c:pt>
                <c:pt idx="174">
                  <c:v>80911.53846153847</c:v>
                </c:pt>
                <c:pt idx="175">
                  <c:v>80562.17948717948</c:v>
                </c:pt>
                <c:pt idx="176">
                  <c:v>80212.82051282052</c:v>
                </c:pt>
                <c:pt idx="177">
                  <c:v>79863.46153846153</c:v>
                </c:pt>
                <c:pt idx="178">
                  <c:v>79514.10256410256</c:v>
                </c:pt>
                <c:pt idx="179">
                  <c:v>79164.7435897436</c:v>
                </c:pt>
                <c:pt idx="180">
                  <c:v>78815.38461538461</c:v>
                </c:pt>
                <c:pt idx="181">
                  <c:v>78466.02564102564</c:v>
                </c:pt>
                <c:pt idx="182">
                  <c:v>78116.66666666666</c:v>
                </c:pt>
                <c:pt idx="183">
                  <c:v>77767.30769230769</c:v>
                </c:pt>
                <c:pt idx="184">
                  <c:v>77417.94871794872</c:v>
                </c:pt>
                <c:pt idx="185">
                  <c:v>77068.58974358975</c:v>
                </c:pt>
                <c:pt idx="186">
                  <c:v>76719.23076923078</c:v>
                </c:pt>
                <c:pt idx="187">
                  <c:v>76369.87179487178</c:v>
                </c:pt>
                <c:pt idx="188">
                  <c:v>76020.51282051281</c:v>
                </c:pt>
                <c:pt idx="189">
                  <c:v>75671.15384615384</c:v>
                </c:pt>
                <c:pt idx="190">
                  <c:v>75321.79487179487</c:v>
                </c:pt>
                <c:pt idx="191">
                  <c:v>74972.4358974359</c:v>
                </c:pt>
                <c:pt idx="192">
                  <c:v>74623.07692307692</c:v>
                </c:pt>
                <c:pt idx="193">
                  <c:v>74273.71794871795</c:v>
                </c:pt>
                <c:pt idx="194">
                  <c:v>73924.35897435897</c:v>
                </c:pt>
                <c:pt idx="195">
                  <c:v>73575</c:v>
                </c:pt>
                <c:pt idx="196">
                  <c:v>73225.64102564103</c:v>
                </c:pt>
                <c:pt idx="197">
                  <c:v>72876.28205128205</c:v>
                </c:pt>
                <c:pt idx="198">
                  <c:v>72526.92307692308</c:v>
                </c:pt>
                <c:pt idx="199">
                  <c:v>72177.56410256411</c:v>
                </c:pt>
                <c:pt idx="200">
                  <c:v>71828.20512820513</c:v>
                </c:pt>
                <c:pt idx="201">
                  <c:v>71478.84615384616</c:v>
                </c:pt>
                <c:pt idx="202">
                  <c:v>71129.48717948717</c:v>
                </c:pt>
                <c:pt idx="203">
                  <c:v>70780.1282051282</c:v>
                </c:pt>
                <c:pt idx="204">
                  <c:v>70430.76923076923</c:v>
                </c:pt>
                <c:pt idx="205">
                  <c:v>70081.41025641025</c:v>
                </c:pt>
                <c:pt idx="206">
                  <c:v>69732.05128205128</c:v>
                </c:pt>
                <c:pt idx="207">
                  <c:v>69382.69230769231</c:v>
                </c:pt>
                <c:pt idx="208">
                  <c:v>69033.33333333334</c:v>
                </c:pt>
                <c:pt idx="209">
                  <c:v>68683.97435897436</c:v>
                </c:pt>
                <c:pt idx="210">
                  <c:v>68334.61538461538</c:v>
                </c:pt>
                <c:pt idx="211">
                  <c:v>67985.2564102564</c:v>
                </c:pt>
                <c:pt idx="212">
                  <c:v>67635.89743589744</c:v>
                </c:pt>
                <c:pt idx="213">
                  <c:v>67286.53846153847</c:v>
                </c:pt>
                <c:pt idx="214">
                  <c:v>66937.17948717948</c:v>
                </c:pt>
                <c:pt idx="215">
                  <c:v>66587.82051282052</c:v>
                </c:pt>
                <c:pt idx="216">
                  <c:v>66238.46153846153</c:v>
                </c:pt>
                <c:pt idx="217">
                  <c:v>65889.10256410256</c:v>
                </c:pt>
                <c:pt idx="218">
                  <c:v>65539.7435897436</c:v>
                </c:pt>
                <c:pt idx="219">
                  <c:v>65190.38461538461</c:v>
                </c:pt>
                <c:pt idx="220">
                  <c:v>64841.02564102564</c:v>
                </c:pt>
                <c:pt idx="221">
                  <c:v>64491.66666666667</c:v>
                </c:pt>
                <c:pt idx="222">
                  <c:v>64142.3076923077</c:v>
                </c:pt>
                <c:pt idx="223">
                  <c:v>63792.94871794872</c:v>
                </c:pt>
                <c:pt idx="224">
                  <c:v>63443.589743589735</c:v>
                </c:pt>
                <c:pt idx="225">
                  <c:v>63094.230769230766</c:v>
                </c:pt>
                <c:pt idx="226">
                  <c:v>62744.8717948718</c:v>
                </c:pt>
                <c:pt idx="227">
                  <c:v>62395.51282051283</c:v>
                </c:pt>
                <c:pt idx="228">
                  <c:v>62046.153846153844</c:v>
                </c:pt>
                <c:pt idx="229">
                  <c:v>61696.794871794875</c:v>
                </c:pt>
                <c:pt idx="230">
                  <c:v>61347.435897435906</c:v>
                </c:pt>
                <c:pt idx="231">
                  <c:v>60998.07692307692</c:v>
                </c:pt>
                <c:pt idx="232">
                  <c:v>60648.71794871795</c:v>
                </c:pt>
                <c:pt idx="233">
                  <c:v>60299.35897435897</c:v>
                </c:pt>
                <c:pt idx="234">
                  <c:v>59950</c:v>
                </c:pt>
              </c:numCache>
            </c:numRef>
          </c:val>
          <c:smooth val="0"/>
        </c:ser>
        <c:marker val="1"/>
        <c:axId val="44492425"/>
        <c:axId val="41530614"/>
      </c:lineChart>
      <c:catAx>
        <c:axId val="44492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30614"/>
        <c:crossesAt val="40000"/>
        <c:auto val="1"/>
        <c:lblOffset val="100"/>
        <c:tickLblSkip val="14"/>
        <c:noMultiLvlLbl val="0"/>
      </c:catAx>
      <c:valAx>
        <c:axId val="41530614"/>
        <c:scaling>
          <c:orientation val="minMax"/>
          <c:min val="4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92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416"/>
          <c:w val="0.14575"/>
          <c:h val="0.1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Gammel ordning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275"/>
          <c:w val="0.752"/>
          <c:h val="0.83075"/>
        </c:manualLayout>
      </c:layout>
      <c:lineChart>
        <c:grouping val="standard"/>
        <c:varyColors val="0"/>
        <c:ser>
          <c:idx val="0"/>
          <c:order val="0"/>
          <c:tx>
            <c:v>Alderspensionist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6!#REF!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førtidspensionist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6!#REF!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27071"/>
        <c:axId val="39351924"/>
      </c:lineChart>
      <c:catAx>
        <c:axId val="3027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51924"/>
        <c:crosses val="autoZero"/>
        <c:auto val="1"/>
        <c:lblOffset val="100"/>
        <c:tickLblSkip val="1"/>
        <c:noMultiLvlLbl val="0"/>
      </c:catAx>
      <c:valAx>
        <c:axId val="393519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7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75"/>
          <c:y val="0.4755"/>
          <c:w val="0.2095"/>
          <c:h val="0.1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 ordning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4375"/>
          <c:w val="0.74725"/>
          <c:h val="0.82975"/>
        </c:manualLayout>
      </c:layout>
      <c:lineChart>
        <c:grouping val="standard"/>
        <c:varyColors val="0"/>
        <c:ser>
          <c:idx val="0"/>
          <c:order val="0"/>
          <c:tx>
            <c:v>Alderspensionist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6!$C$9:$C$239</c:f>
              <c:numCache>
                <c:ptCount val="231"/>
                <c:pt idx="0">
                  <c:v>87200</c:v>
                </c:pt>
                <c:pt idx="1">
                  <c:v>86820.86956521739</c:v>
                </c:pt>
                <c:pt idx="2">
                  <c:v>86441.73913043478</c:v>
                </c:pt>
                <c:pt idx="3">
                  <c:v>86062.60869565218</c:v>
                </c:pt>
                <c:pt idx="4">
                  <c:v>85683.47826086957</c:v>
                </c:pt>
                <c:pt idx="5">
                  <c:v>85304.34782608696</c:v>
                </c:pt>
                <c:pt idx="6">
                  <c:v>84925.21739130435</c:v>
                </c:pt>
                <c:pt idx="7">
                  <c:v>84546.08695652174</c:v>
                </c:pt>
                <c:pt idx="8">
                  <c:v>84166.95652173914</c:v>
                </c:pt>
                <c:pt idx="9">
                  <c:v>83787.82608695653</c:v>
                </c:pt>
                <c:pt idx="10">
                  <c:v>83408.69565217392</c:v>
                </c:pt>
                <c:pt idx="11">
                  <c:v>83029.56521739131</c:v>
                </c:pt>
                <c:pt idx="12">
                  <c:v>82650.4347826087</c:v>
                </c:pt>
                <c:pt idx="13">
                  <c:v>82271.3043478261</c:v>
                </c:pt>
                <c:pt idx="14">
                  <c:v>81892.17391304349</c:v>
                </c:pt>
                <c:pt idx="15">
                  <c:v>81513.04347826088</c:v>
                </c:pt>
                <c:pt idx="16">
                  <c:v>81133.91304347827</c:v>
                </c:pt>
                <c:pt idx="17">
                  <c:v>80754.78260869566</c:v>
                </c:pt>
                <c:pt idx="18">
                  <c:v>80375.65217391305</c:v>
                </c:pt>
                <c:pt idx="19">
                  <c:v>79996.52173913045</c:v>
                </c:pt>
                <c:pt idx="20">
                  <c:v>79617.39130434784</c:v>
                </c:pt>
                <c:pt idx="21">
                  <c:v>79238.26086956523</c:v>
                </c:pt>
                <c:pt idx="22">
                  <c:v>78859.13043478262</c:v>
                </c:pt>
                <c:pt idx="23">
                  <c:v>78480.00000000001</c:v>
                </c:pt>
                <c:pt idx="24">
                  <c:v>78100.8695652174</c:v>
                </c:pt>
                <c:pt idx="25">
                  <c:v>77721.7391304348</c:v>
                </c:pt>
                <c:pt idx="26">
                  <c:v>77342.60869565219</c:v>
                </c:pt>
                <c:pt idx="27">
                  <c:v>76963.47826086958</c:v>
                </c:pt>
                <c:pt idx="28">
                  <c:v>76584.34782608697</c:v>
                </c:pt>
                <c:pt idx="29">
                  <c:v>76205.21739130437</c:v>
                </c:pt>
                <c:pt idx="30">
                  <c:v>75826.08695652176</c:v>
                </c:pt>
                <c:pt idx="31">
                  <c:v>75446.95652173915</c:v>
                </c:pt>
                <c:pt idx="32">
                  <c:v>75067.82608695654</c:v>
                </c:pt>
                <c:pt idx="33">
                  <c:v>74688.69565217393</c:v>
                </c:pt>
                <c:pt idx="34">
                  <c:v>74309.56521739133</c:v>
                </c:pt>
                <c:pt idx="35">
                  <c:v>73930.43478260872</c:v>
                </c:pt>
                <c:pt idx="36">
                  <c:v>73551.30434782611</c:v>
                </c:pt>
                <c:pt idx="37">
                  <c:v>73172.1739130435</c:v>
                </c:pt>
                <c:pt idx="38">
                  <c:v>72793.0434782609</c:v>
                </c:pt>
                <c:pt idx="39">
                  <c:v>72413.91304347829</c:v>
                </c:pt>
                <c:pt idx="40">
                  <c:v>72034.78260869568</c:v>
                </c:pt>
                <c:pt idx="41">
                  <c:v>71655.65217391307</c:v>
                </c:pt>
                <c:pt idx="42">
                  <c:v>71276.52173913046</c:v>
                </c:pt>
                <c:pt idx="43">
                  <c:v>70897.39130434785</c:v>
                </c:pt>
                <c:pt idx="44">
                  <c:v>70518.26086956525</c:v>
                </c:pt>
                <c:pt idx="45">
                  <c:v>70139.13043478264</c:v>
                </c:pt>
                <c:pt idx="46">
                  <c:v>69760.00000000003</c:v>
                </c:pt>
                <c:pt idx="47">
                  <c:v>69380.86956521742</c:v>
                </c:pt>
                <c:pt idx="48">
                  <c:v>69001.73913043481</c:v>
                </c:pt>
                <c:pt idx="49">
                  <c:v>68622.6086956522</c:v>
                </c:pt>
                <c:pt idx="50">
                  <c:v>68243.4782608696</c:v>
                </c:pt>
                <c:pt idx="51">
                  <c:v>67864.34782608699</c:v>
                </c:pt>
                <c:pt idx="52">
                  <c:v>67485.21739130438</c:v>
                </c:pt>
                <c:pt idx="53">
                  <c:v>67106.08695652177</c:v>
                </c:pt>
                <c:pt idx="54">
                  <c:v>66726.95652173916</c:v>
                </c:pt>
                <c:pt idx="55">
                  <c:v>66347.82608695656</c:v>
                </c:pt>
                <c:pt idx="56">
                  <c:v>65968.69565217395</c:v>
                </c:pt>
                <c:pt idx="57">
                  <c:v>65589.56521739134</c:v>
                </c:pt>
                <c:pt idx="58">
                  <c:v>65210.43478260873</c:v>
                </c:pt>
                <c:pt idx="59">
                  <c:v>64831.304347826124</c:v>
                </c:pt>
                <c:pt idx="60">
                  <c:v>64452.173913043516</c:v>
                </c:pt>
                <c:pt idx="61">
                  <c:v>64073.04347826091</c:v>
                </c:pt>
                <c:pt idx="62">
                  <c:v>63693.9130434783</c:v>
                </c:pt>
                <c:pt idx="63">
                  <c:v>63314.78260869569</c:v>
                </c:pt>
                <c:pt idx="64">
                  <c:v>62935.652173913084</c:v>
                </c:pt>
                <c:pt idx="65">
                  <c:v>62556.521739130476</c:v>
                </c:pt>
                <c:pt idx="66">
                  <c:v>62177.39130434787</c:v>
                </c:pt>
                <c:pt idx="67">
                  <c:v>61798.26086956526</c:v>
                </c:pt>
                <c:pt idx="68">
                  <c:v>61419.13043478265</c:v>
                </c:pt>
                <c:pt idx="69">
                  <c:v>61040.000000000044</c:v>
                </c:pt>
                <c:pt idx="70">
                  <c:v>60660.869565217436</c:v>
                </c:pt>
                <c:pt idx="71">
                  <c:v>60281.73913043483</c:v>
                </c:pt>
                <c:pt idx="72">
                  <c:v>59902.60869565222</c:v>
                </c:pt>
                <c:pt idx="73">
                  <c:v>59523.47826086961</c:v>
                </c:pt>
                <c:pt idx="74">
                  <c:v>59144.347826087</c:v>
                </c:pt>
                <c:pt idx="75">
                  <c:v>58765.217391304395</c:v>
                </c:pt>
                <c:pt idx="76">
                  <c:v>58386.08695652179</c:v>
                </c:pt>
                <c:pt idx="77">
                  <c:v>58006.95652173918</c:v>
                </c:pt>
                <c:pt idx="78">
                  <c:v>57627.82608695657</c:v>
                </c:pt>
                <c:pt idx="79">
                  <c:v>57248.69565217396</c:v>
                </c:pt>
                <c:pt idx="80">
                  <c:v>56869.565217391355</c:v>
                </c:pt>
                <c:pt idx="81">
                  <c:v>56490.43478260875</c:v>
                </c:pt>
                <c:pt idx="82">
                  <c:v>56111.30434782614</c:v>
                </c:pt>
                <c:pt idx="83">
                  <c:v>55732.17391304353</c:v>
                </c:pt>
                <c:pt idx="84">
                  <c:v>55353.04347826092</c:v>
                </c:pt>
                <c:pt idx="85">
                  <c:v>54973.913043478315</c:v>
                </c:pt>
                <c:pt idx="86">
                  <c:v>54594.78260869571</c:v>
                </c:pt>
                <c:pt idx="87">
                  <c:v>54215.6521739131</c:v>
                </c:pt>
                <c:pt idx="88">
                  <c:v>53836.52173913049</c:v>
                </c:pt>
                <c:pt idx="89">
                  <c:v>53457.39130434788</c:v>
                </c:pt>
                <c:pt idx="90">
                  <c:v>53078.260869565274</c:v>
                </c:pt>
                <c:pt idx="91">
                  <c:v>52699.130434782666</c:v>
                </c:pt>
                <c:pt idx="92">
                  <c:v>52320.00000000006</c:v>
                </c:pt>
                <c:pt idx="93">
                  <c:v>51940.86956521745</c:v>
                </c:pt>
                <c:pt idx="94">
                  <c:v>51561.73913043484</c:v>
                </c:pt>
                <c:pt idx="95">
                  <c:v>51182.608695652234</c:v>
                </c:pt>
                <c:pt idx="96">
                  <c:v>50803.478260869626</c:v>
                </c:pt>
                <c:pt idx="97">
                  <c:v>50424.34782608702</c:v>
                </c:pt>
                <c:pt idx="98">
                  <c:v>50045.21739130441</c:v>
                </c:pt>
                <c:pt idx="99">
                  <c:v>49666.0869565218</c:v>
                </c:pt>
                <c:pt idx="100">
                  <c:v>49286.956521739194</c:v>
                </c:pt>
                <c:pt idx="101">
                  <c:v>48907.826086956586</c:v>
                </c:pt>
                <c:pt idx="102">
                  <c:v>48528.69565217398</c:v>
                </c:pt>
                <c:pt idx="103">
                  <c:v>48149.56521739137</c:v>
                </c:pt>
                <c:pt idx="104">
                  <c:v>47770.43478260876</c:v>
                </c:pt>
                <c:pt idx="105">
                  <c:v>47391.30434782615</c:v>
                </c:pt>
                <c:pt idx="106">
                  <c:v>47012.173913043545</c:v>
                </c:pt>
                <c:pt idx="107">
                  <c:v>46633.04347826094</c:v>
                </c:pt>
                <c:pt idx="108">
                  <c:v>46253.91304347833</c:v>
                </c:pt>
                <c:pt idx="109">
                  <c:v>45874.78260869572</c:v>
                </c:pt>
                <c:pt idx="110">
                  <c:v>45495.65217391311</c:v>
                </c:pt>
                <c:pt idx="111">
                  <c:v>45116.521739130505</c:v>
                </c:pt>
                <c:pt idx="112">
                  <c:v>44737.3913043479</c:v>
                </c:pt>
                <c:pt idx="113">
                  <c:v>44358.26086956529</c:v>
                </c:pt>
                <c:pt idx="114">
                  <c:v>43979.13043478268</c:v>
                </c:pt>
                <c:pt idx="115">
                  <c:v>43600.00000000007</c:v>
                </c:pt>
                <c:pt idx="116">
                  <c:v>43220.869565217465</c:v>
                </c:pt>
                <c:pt idx="117">
                  <c:v>42841.73913043486</c:v>
                </c:pt>
                <c:pt idx="118">
                  <c:v>42462.60869565225</c:v>
                </c:pt>
                <c:pt idx="119">
                  <c:v>42083.47826086964</c:v>
                </c:pt>
                <c:pt idx="120">
                  <c:v>41704.34782608703</c:v>
                </c:pt>
                <c:pt idx="121">
                  <c:v>41325.217391304424</c:v>
                </c:pt>
                <c:pt idx="122">
                  <c:v>40946.086956521816</c:v>
                </c:pt>
                <c:pt idx="123">
                  <c:v>40566.95652173921</c:v>
                </c:pt>
                <c:pt idx="124">
                  <c:v>40187.8260869566</c:v>
                </c:pt>
                <c:pt idx="125">
                  <c:v>39808.69565217399</c:v>
                </c:pt>
                <c:pt idx="126">
                  <c:v>39429.565217391384</c:v>
                </c:pt>
                <c:pt idx="127">
                  <c:v>39050.434782608776</c:v>
                </c:pt>
                <c:pt idx="128">
                  <c:v>38671.30434782617</c:v>
                </c:pt>
                <c:pt idx="129">
                  <c:v>38292.17391304356</c:v>
                </c:pt>
                <c:pt idx="130">
                  <c:v>37913.04347826095</c:v>
                </c:pt>
                <c:pt idx="131">
                  <c:v>37533.913043478344</c:v>
                </c:pt>
                <c:pt idx="132">
                  <c:v>37154.782608695736</c:v>
                </c:pt>
                <c:pt idx="133">
                  <c:v>36775.65217391313</c:v>
                </c:pt>
                <c:pt idx="134">
                  <c:v>36396.52173913052</c:v>
                </c:pt>
                <c:pt idx="135">
                  <c:v>36017.39130434791</c:v>
                </c:pt>
                <c:pt idx="136">
                  <c:v>35638.2608695653</c:v>
                </c:pt>
                <c:pt idx="137">
                  <c:v>35259.130434782695</c:v>
                </c:pt>
                <c:pt idx="138">
                  <c:v>34880.00000000009</c:v>
                </c:pt>
                <c:pt idx="139">
                  <c:v>34500.86956521748</c:v>
                </c:pt>
                <c:pt idx="140">
                  <c:v>34121.73913043487</c:v>
                </c:pt>
                <c:pt idx="141">
                  <c:v>33742.60869565226</c:v>
                </c:pt>
                <c:pt idx="142">
                  <c:v>33363.478260869655</c:v>
                </c:pt>
                <c:pt idx="143">
                  <c:v>32984.34782608705</c:v>
                </c:pt>
                <c:pt idx="144">
                  <c:v>32605.21739130444</c:v>
                </c:pt>
                <c:pt idx="145">
                  <c:v>32226.08695652183</c:v>
                </c:pt>
                <c:pt idx="146">
                  <c:v>31846.956521739223</c:v>
                </c:pt>
                <c:pt idx="147">
                  <c:v>31467.826086956615</c:v>
                </c:pt>
                <c:pt idx="148">
                  <c:v>31088.695652174007</c:v>
                </c:pt>
                <c:pt idx="149">
                  <c:v>30709.5652173914</c:v>
                </c:pt>
                <c:pt idx="150">
                  <c:v>30330.43478260879</c:v>
                </c:pt>
                <c:pt idx="151">
                  <c:v>29951.304347826182</c:v>
                </c:pt>
                <c:pt idx="152">
                  <c:v>29572.173913043574</c:v>
                </c:pt>
                <c:pt idx="153">
                  <c:v>29193.043478260966</c:v>
                </c:pt>
                <c:pt idx="154">
                  <c:v>28813.91304347836</c:v>
                </c:pt>
                <c:pt idx="155">
                  <c:v>28434.78260869575</c:v>
                </c:pt>
                <c:pt idx="156">
                  <c:v>28055.652173913142</c:v>
                </c:pt>
                <c:pt idx="157">
                  <c:v>27676.521739130534</c:v>
                </c:pt>
                <c:pt idx="158">
                  <c:v>27297.391304347926</c:v>
                </c:pt>
                <c:pt idx="159">
                  <c:v>26918.260869565318</c:v>
                </c:pt>
                <c:pt idx="160">
                  <c:v>26539.13043478271</c:v>
                </c:pt>
                <c:pt idx="161">
                  <c:v>26160.000000000102</c:v>
                </c:pt>
                <c:pt idx="162">
                  <c:v>25780.869565217494</c:v>
                </c:pt>
                <c:pt idx="163">
                  <c:v>25401.739130434886</c:v>
                </c:pt>
                <c:pt idx="164">
                  <c:v>25022.608695652278</c:v>
                </c:pt>
                <c:pt idx="165">
                  <c:v>24643.47826086967</c:v>
                </c:pt>
                <c:pt idx="166">
                  <c:v>24264.34782608706</c:v>
                </c:pt>
                <c:pt idx="167">
                  <c:v>23885.217391304453</c:v>
                </c:pt>
                <c:pt idx="168">
                  <c:v>23506.086956521845</c:v>
                </c:pt>
                <c:pt idx="169">
                  <c:v>23126.956521739237</c:v>
                </c:pt>
                <c:pt idx="170">
                  <c:v>22747.82608695663</c:v>
                </c:pt>
                <c:pt idx="171">
                  <c:v>22368.69565217402</c:v>
                </c:pt>
                <c:pt idx="172">
                  <c:v>21989.565217391413</c:v>
                </c:pt>
                <c:pt idx="173">
                  <c:v>21610.434782608805</c:v>
                </c:pt>
                <c:pt idx="174">
                  <c:v>21231.304347826197</c:v>
                </c:pt>
                <c:pt idx="175">
                  <c:v>20852.17391304359</c:v>
                </c:pt>
                <c:pt idx="176">
                  <c:v>20473.04347826098</c:v>
                </c:pt>
                <c:pt idx="177">
                  <c:v>20093.913043478373</c:v>
                </c:pt>
                <c:pt idx="178">
                  <c:v>19714.782608695765</c:v>
                </c:pt>
                <c:pt idx="179">
                  <c:v>19335.652173913157</c:v>
                </c:pt>
                <c:pt idx="180">
                  <c:v>18956.52173913055</c:v>
                </c:pt>
                <c:pt idx="181">
                  <c:v>18577.39130434794</c:v>
                </c:pt>
                <c:pt idx="182">
                  <c:v>18198.260869565333</c:v>
                </c:pt>
                <c:pt idx="183">
                  <c:v>17819.130434782724</c:v>
                </c:pt>
                <c:pt idx="184">
                  <c:v>17440.000000000116</c:v>
                </c:pt>
                <c:pt idx="185">
                  <c:v>17060.86956521751</c:v>
                </c:pt>
                <c:pt idx="186">
                  <c:v>16681.7391304349</c:v>
                </c:pt>
                <c:pt idx="187">
                  <c:v>16302.608695652292</c:v>
                </c:pt>
                <c:pt idx="188">
                  <c:v>15923.478260869684</c:v>
                </c:pt>
                <c:pt idx="189">
                  <c:v>15544.347826087076</c:v>
                </c:pt>
                <c:pt idx="190">
                  <c:v>15165.217391304468</c:v>
                </c:pt>
                <c:pt idx="191">
                  <c:v>14786.08695652186</c:v>
                </c:pt>
                <c:pt idx="192">
                  <c:v>14406.956521739252</c:v>
                </c:pt>
                <c:pt idx="193">
                  <c:v>14027.826086956644</c:v>
                </c:pt>
                <c:pt idx="194">
                  <c:v>13648.695652174036</c:v>
                </c:pt>
                <c:pt idx="195">
                  <c:v>13269.565217391428</c:v>
                </c:pt>
                <c:pt idx="196">
                  <c:v>12890.43478260882</c:v>
                </c:pt>
                <c:pt idx="197">
                  <c:v>12511.304347826212</c:v>
                </c:pt>
                <c:pt idx="198">
                  <c:v>12132.173913043604</c:v>
                </c:pt>
                <c:pt idx="199">
                  <c:v>11753.043478260995</c:v>
                </c:pt>
                <c:pt idx="200">
                  <c:v>11373.913043478387</c:v>
                </c:pt>
                <c:pt idx="201">
                  <c:v>10994.78260869578</c:v>
                </c:pt>
                <c:pt idx="202">
                  <c:v>10615.652173913171</c:v>
                </c:pt>
                <c:pt idx="203">
                  <c:v>10236.521739130563</c:v>
                </c:pt>
                <c:pt idx="204">
                  <c:v>9857.391304347955</c:v>
                </c:pt>
                <c:pt idx="205">
                  <c:v>9478.260869565347</c:v>
                </c:pt>
                <c:pt idx="206">
                  <c:v>9099.130434782739</c:v>
                </c:pt>
                <c:pt idx="207">
                  <c:v>8720.000000000131</c:v>
                </c:pt>
                <c:pt idx="208">
                  <c:v>8340.869565217523</c:v>
                </c:pt>
                <c:pt idx="209">
                  <c:v>7961.739130434914</c:v>
                </c:pt>
                <c:pt idx="210">
                  <c:v>7582.608695652305</c:v>
                </c:pt>
                <c:pt idx="211">
                  <c:v>7203.478260869696</c:v>
                </c:pt>
                <c:pt idx="212">
                  <c:v>6824.347826087087</c:v>
                </c:pt>
                <c:pt idx="213">
                  <c:v>6445.217391304478</c:v>
                </c:pt>
                <c:pt idx="214">
                  <c:v>6066.086956521869</c:v>
                </c:pt>
                <c:pt idx="215">
                  <c:v>5686.95652173926</c:v>
                </c:pt>
                <c:pt idx="216">
                  <c:v>5307.826086956651</c:v>
                </c:pt>
                <c:pt idx="217">
                  <c:v>4928.695652174042</c:v>
                </c:pt>
                <c:pt idx="218">
                  <c:v>4549.565217391433</c:v>
                </c:pt>
                <c:pt idx="219">
                  <c:v>4170.434782608824</c:v>
                </c:pt>
                <c:pt idx="220">
                  <c:v>3791.3043478262157</c:v>
                </c:pt>
                <c:pt idx="221">
                  <c:v>3412.173913043607</c:v>
                </c:pt>
                <c:pt idx="222">
                  <c:v>3033.0434782609987</c:v>
                </c:pt>
                <c:pt idx="223">
                  <c:v>2653.91304347839</c:v>
                </c:pt>
                <c:pt idx="224">
                  <c:v>2274.7826086957816</c:v>
                </c:pt>
                <c:pt idx="225">
                  <c:v>1895.6521739131729</c:v>
                </c:pt>
                <c:pt idx="226">
                  <c:v>1516.5217391305641</c:v>
                </c:pt>
                <c:pt idx="227">
                  <c:v>1137.3913043479554</c:v>
                </c:pt>
                <c:pt idx="228">
                  <c:v>758.2608695653466</c:v>
                </c:pt>
                <c:pt idx="229">
                  <c:v>379.13043478273795</c:v>
                </c:pt>
                <c:pt idx="230">
                  <c:v>1.2926193448947743E-10</c:v>
                </c:pt>
              </c:numCache>
            </c:numRef>
          </c:val>
          <c:smooth val="0"/>
        </c:ser>
        <c:ser>
          <c:idx val="1"/>
          <c:order val="1"/>
          <c:tx>
            <c:v>Førtidspensionist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6!$D$9:$D$239</c:f>
              <c:numCache>
                <c:ptCount val="231"/>
                <c:pt idx="0">
                  <c:v>65400.00000000001</c:v>
                </c:pt>
                <c:pt idx="1">
                  <c:v>65115.65217391305</c:v>
                </c:pt>
                <c:pt idx="2">
                  <c:v>64831.30434782609</c:v>
                </c:pt>
                <c:pt idx="3">
                  <c:v>64546.95652173913</c:v>
                </c:pt>
                <c:pt idx="4">
                  <c:v>64262.60869565217</c:v>
                </c:pt>
                <c:pt idx="5">
                  <c:v>63978.26086956521</c:v>
                </c:pt>
                <c:pt idx="6">
                  <c:v>63693.91304347825</c:v>
                </c:pt>
                <c:pt idx="7">
                  <c:v>63409.56521739129</c:v>
                </c:pt>
                <c:pt idx="8">
                  <c:v>63125.21739130433</c:v>
                </c:pt>
                <c:pt idx="9">
                  <c:v>62840.86956521737</c:v>
                </c:pt>
                <c:pt idx="10">
                  <c:v>62556.52173913041</c:v>
                </c:pt>
                <c:pt idx="11">
                  <c:v>62272.17391304345</c:v>
                </c:pt>
                <c:pt idx="12">
                  <c:v>61987.82608695649</c:v>
                </c:pt>
                <c:pt idx="13">
                  <c:v>61703.47826086953</c:v>
                </c:pt>
                <c:pt idx="14">
                  <c:v>61419.13043478257</c:v>
                </c:pt>
                <c:pt idx="15">
                  <c:v>61134.78260869561</c:v>
                </c:pt>
                <c:pt idx="16">
                  <c:v>60850.43478260865</c:v>
                </c:pt>
                <c:pt idx="17">
                  <c:v>60566.08695652169</c:v>
                </c:pt>
                <c:pt idx="18">
                  <c:v>60281.73913043473</c:v>
                </c:pt>
                <c:pt idx="19">
                  <c:v>59997.39130434777</c:v>
                </c:pt>
                <c:pt idx="20">
                  <c:v>59713.04347826081</c:v>
                </c:pt>
                <c:pt idx="21">
                  <c:v>59428.695652173854</c:v>
                </c:pt>
                <c:pt idx="22">
                  <c:v>59144.347826086894</c:v>
                </c:pt>
                <c:pt idx="23">
                  <c:v>58859.999999999935</c:v>
                </c:pt>
                <c:pt idx="24">
                  <c:v>58575.652173912975</c:v>
                </c:pt>
                <c:pt idx="25">
                  <c:v>58291.304347826015</c:v>
                </c:pt>
                <c:pt idx="26">
                  <c:v>58006.956521739055</c:v>
                </c:pt>
                <c:pt idx="27">
                  <c:v>57722.608695652096</c:v>
                </c:pt>
                <c:pt idx="28">
                  <c:v>57438.260869565136</c:v>
                </c:pt>
                <c:pt idx="29">
                  <c:v>57153.91304347818</c:v>
                </c:pt>
                <c:pt idx="30">
                  <c:v>56869.56521739122</c:v>
                </c:pt>
                <c:pt idx="31">
                  <c:v>56585.21739130426</c:v>
                </c:pt>
                <c:pt idx="32">
                  <c:v>56300.8695652173</c:v>
                </c:pt>
                <c:pt idx="33">
                  <c:v>56016.52173913034</c:v>
                </c:pt>
                <c:pt idx="34">
                  <c:v>55732.17391304338</c:v>
                </c:pt>
                <c:pt idx="35">
                  <c:v>55447.82608695642</c:v>
                </c:pt>
                <c:pt idx="36">
                  <c:v>55163.47826086946</c:v>
                </c:pt>
                <c:pt idx="37">
                  <c:v>54879.1304347825</c:v>
                </c:pt>
                <c:pt idx="38">
                  <c:v>54594.78260869554</c:v>
                </c:pt>
                <c:pt idx="39">
                  <c:v>54310.43478260858</c:v>
                </c:pt>
                <c:pt idx="40">
                  <c:v>54026.08695652162</c:v>
                </c:pt>
                <c:pt idx="41">
                  <c:v>53741.73913043466</c:v>
                </c:pt>
                <c:pt idx="42">
                  <c:v>53457.3913043477</c:v>
                </c:pt>
                <c:pt idx="43">
                  <c:v>53173.04347826074</c:v>
                </c:pt>
                <c:pt idx="44">
                  <c:v>52888.69565217378</c:v>
                </c:pt>
                <c:pt idx="45">
                  <c:v>52604.34782608682</c:v>
                </c:pt>
                <c:pt idx="46">
                  <c:v>52319.99999999986</c:v>
                </c:pt>
                <c:pt idx="47">
                  <c:v>52035.6521739129</c:v>
                </c:pt>
                <c:pt idx="48">
                  <c:v>51751.30434782594</c:v>
                </c:pt>
                <c:pt idx="49">
                  <c:v>51466.95652173898</c:v>
                </c:pt>
                <c:pt idx="50">
                  <c:v>51182.60869565202</c:v>
                </c:pt>
                <c:pt idx="51">
                  <c:v>50898.26086956506</c:v>
                </c:pt>
                <c:pt idx="52">
                  <c:v>50613.913043478104</c:v>
                </c:pt>
                <c:pt idx="53">
                  <c:v>50329.565217391144</c:v>
                </c:pt>
                <c:pt idx="54">
                  <c:v>50045.217391304184</c:v>
                </c:pt>
                <c:pt idx="55">
                  <c:v>49760.869565217225</c:v>
                </c:pt>
                <c:pt idx="56">
                  <c:v>49476.521739130265</c:v>
                </c:pt>
                <c:pt idx="57">
                  <c:v>49192.173913043305</c:v>
                </c:pt>
                <c:pt idx="58">
                  <c:v>48907.826086956346</c:v>
                </c:pt>
                <c:pt idx="59">
                  <c:v>48623.478260869386</c:v>
                </c:pt>
                <c:pt idx="60">
                  <c:v>48339.130434782426</c:v>
                </c:pt>
                <c:pt idx="61">
                  <c:v>48054.78260869547</c:v>
                </c:pt>
                <c:pt idx="62">
                  <c:v>47770.43478260851</c:v>
                </c:pt>
                <c:pt idx="63">
                  <c:v>47486.08695652155</c:v>
                </c:pt>
                <c:pt idx="64">
                  <c:v>47201.73913043459</c:v>
                </c:pt>
                <c:pt idx="65">
                  <c:v>46917.39130434763</c:v>
                </c:pt>
                <c:pt idx="66">
                  <c:v>46633.04347826067</c:v>
                </c:pt>
                <c:pt idx="67">
                  <c:v>46348.69565217371</c:v>
                </c:pt>
                <c:pt idx="68">
                  <c:v>46064.34782608675</c:v>
                </c:pt>
                <c:pt idx="69">
                  <c:v>45779.99999999979</c:v>
                </c:pt>
                <c:pt idx="70">
                  <c:v>45495.65217391283</c:v>
                </c:pt>
                <c:pt idx="71">
                  <c:v>45211.30434782587</c:v>
                </c:pt>
                <c:pt idx="72">
                  <c:v>44926.95652173891</c:v>
                </c:pt>
                <c:pt idx="73">
                  <c:v>44642.60869565195</c:v>
                </c:pt>
                <c:pt idx="74">
                  <c:v>44358.26086956499</c:v>
                </c:pt>
                <c:pt idx="75">
                  <c:v>44073.91304347803</c:v>
                </c:pt>
                <c:pt idx="76">
                  <c:v>43789.56521739107</c:v>
                </c:pt>
                <c:pt idx="77">
                  <c:v>43505.21739130411</c:v>
                </c:pt>
                <c:pt idx="78">
                  <c:v>43220.86956521715</c:v>
                </c:pt>
                <c:pt idx="79">
                  <c:v>42936.52173913019</c:v>
                </c:pt>
                <c:pt idx="80">
                  <c:v>42652.17391304323</c:v>
                </c:pt>
                <c:pt idx="81">
                  <c:v>42367.82608695627</c:v>
                </c:pt>
                <c:pt idx="82">
                  <c:v>42083.47826086931</c:v>
                </c:pt>
                <c:pt idx="83">
                  <c:v>41799.13043478235</c:v>
                </c:pt>
                <c:pt idx="84">
                  <c:v>41514.782608695394</c:v>
                </c:pt>
                <c:pt idx="85">
                  <c:v>41230.434782608434</c:v>
                </c:pt>
                <c:pt idx="86">
                  <c:v>40946.086956521474</c:v>
                </c:pt>
                <c:pt idx="87">
                  <c:v>40661.739130434515</c:v>
                </c:pt>
                <c:pt idx="88">
                  <c:v>40377.391304347555</c:v>
                </c:pt>
                <c:pt idx="89">
                  <c:v>40093.043478260595</c:v>
                </c:pt>
                <c:pt idx="90">
                  <c:v>39808.695652173636</c:v>
                </c:pt>
                <c:pt idx="91">
                  <c:v>39524.347826086676</c:v>
                </c:pt>
                <c:pt idx="92">
                  <c:v>39239.999999999716</c:v>
                </c:pt>
                <c:pt idx="93">
                  <c:v>38955.65217391276</c:v>
                </c:pt>
                <c:pt idx="94">
                  <c:v>38671.3043478258</c:v>
                </c:pt>
                <c:pt idx="95">
                  <c:v>38386.95652173884</c:v>
                </c:pt>
                <c:pt idx="96">
                  <c:v>38102.60869565188</c:v>
                </c:pt>
                <c:pt idx="97">
                  <c:v>37818.26086956492</c:v>
                </c:pt>
                <c:pt idx="98">
                  <c:v>37533.91304347796</c:v>
                </c:pt>
                <c:pt idx="99">
                  <c:v>37249.565217391</c:v>
                </c:pt>
                <c:pt idx="100">
                  <c:v>36965.21739130404</c:v>
                </c:pt>
                <c:pt idx="101">
                  <c:v>36680.86956521708</c:v>
                </c:pt>
                <c:pt idx="102">
                  <c:v>36396.52173913012</c:v>
                </c:pt>
                <c:pt idx="103">
                  <c:v>36112.17391304316</c:v>
                </c:pt>
                <c:pt idx="104">
                  <c:v>35827.8260869562</c:v>
                </c:pt>
                <c:pt idx="105">
                  <c:v>35543.47826086924</c:v>
                </c:pt>
                <c:pt idx="106">
                  <c:v>35259.13043478228</c:v>
                </c:pt>
                <c:pt idx="107">
                  <c:v>34974.78260869532</c:v>
                </c:pt>
                <c:pt idx="108">
                  <c:v>34690.43478260836</c:v>
                </c:pt>
                <c:pt idx="109">
                  <c:v>34406.0869565214</c:v>
                </c:pt>
                <c:pt idx="110">
                  <c:v>34121.73913043444</c:v>
                </c:pt>
                <c:pt idx="111">
                  <c:v>33837.39130434748</c:v>
                </c:pt>
                <c:pt idx="112">
                  <c:v>33553.04347826052</c:v>
                </c:pt>
                <c:pt idx="113">
                  <c:v>33268.69565217356</c:v>
                </c:pt>
                <c:pt idx="114">
                  <c:v>32984.3478260866</c:v>
                </c:pt>
                <c:pt idx="115">
                  <c:v>32699.999999999647</c:v>
                </c:pt>
                <c:pt idx="116">
                  <c:v>32415.65217391269</c:v>
                </c:pt>
                <c:pt idx="117">
                  <c:v>32131.304347825735</c:v>
                </c:pt>
                <c:pt idx="118">
                  <c:v>31846.95652173878</c:v>
                </c:pt>
                <c:pt idx="119">
                  <c:v>31562.608695651823</c:v>
                </c:pt>
                <c:pt idx="120">
                  <c:v>31278.260869564867</c:v>
                </c:pt>
                <c:pt idx="121">
                  <c:v>30993.91304347791</c:v>
                </c:pt>
                <c:pt idx="122">
                  <c:v>30709.565217390955</c:v>
                </c:pt>
                <c:pt idx="123">
                  <c:v>30425.217391304</c:v>
                </c:pt>
                <c:pt idx="124">
                  <c:v>30140.869565217043</c:v>
                </c:pt>
                <c:pt idx="125">
                  <c:v>29856.521739130087</c:v>
                </c:pt>
                <c:pt idx="126">
                  <c:v>29572.17391304313</c:v>
                </c:pt>
                <c:pt idx="127">
                  <c:v>29287.826086956175</c:v>
                </c:pt>
                <c:pt idx="128">
                  <c:v>29003.47826086922</c:v>
                </c:pt>
                <c:pt idx="129">
                  <c:v>28719.130434782262</c:v>
                </c:pt>
                <c:pt idx="130">
                  <c:v>28434.782608695306</c:v>
                </c:pt>
                <c:pt idx="131">
                  <c:v>28150.43478260835</c:v>
                </c:pt>
                <c:pt idx="132">
                  <c:v>27866.086956521394</c:v>
                </c:pt>
                <c:pt idx="133">
                  <c:v>27581.73913043444</c:v>
                </c:pt>
                <c:pt idx="134">
                  <c:v>27297.391304347482</c:v>
                </c:pt>
                <c:pt idx="135">
                  <c:v>27013.043478260526</c:v>
                </c:pt>
                <c:pt idx="136">
                  <c:v>26728.69565217357</c:v>
                </c:pt>
                <c:pt idx="137">
                  <c:v>26444.347826086614</c:v>
                </c:pt>
                <c:pt idx="138">
                  <c:v>26159.999999999658</c:v>
                </c:pt>
                <c:pt idx="139">
                  <c:v>25875.652173912702</c:v>
                </c:pt>
                <c:pt idx="140">
                  <c:v>25591.304347825746</c:v>
                </c:pt>
                <c:pt idx="141">
                  <c:v>25306.95652173879</c:v>
                </c:pt>
                <c:pt idx="142">
                  <c:v>25022.608695651834</c:v>
                </c:pt>
                <c:pt idx="143">
                  <c:v>24738.260869564878</c:v>
                </c:pt>
                <c:pt idx="144">
                  <c:v>24453.91304347792</c:v>
                </c:pt>
                <c:pt idx="145">
                  <c:v>24169.565217390966</c:v>
                </c:pt>
                <c:pt idx="146">
                  <c:v>23885.21739130401</c:v>
                </c:pt>
                <c:pt idx="147">
                  <c:v>23600.869565217054</c:v>
                </c:pt>
                <c:pt idx="148">
                  <c:v>23316.521739130098</c:v>
                </c:pt>
                <c:pt idx="149">
                  <c:v>23032.17391304314</c:v>
                </c:pt>
                <c:pt idx="150">
                  <c:v>22747.826086956185</c:v>
                </c:pt>
                <c:pt idx="151">
                  <c:v>22463.47826086923</c:v>
                </c:pt>
                <c:pt idx="152">
                  <c:v>22179.130434782273</c:v>
                </c:pt>
                <c:pt idx="153">
                  <c:v>21894.782608695317</c:v>
                </c:pt>
                <c:pt idx="154">
                  <c:v>21610.43478260836</c:v>
                </c:pt>
                <c:pt idx="155">
                  <c:v>21326.086956521405</c:v>
                </c:pt>
                <c:pt idx="156">
                  <c:v>21041.73913043445</c:v>
                </c:pt>
                <c:pt idx="157">
                  <c:v>20757.391304347493</c:v>
                </c:pt>
                <c:pt idx="158">
                  <c:v>20473.043478260537</c:v>
                </c:pt>
                <c:pt idx="159">
                  <c:v>20188.69565217358</c:v>
                </c:pt>
                <c:pt idx="160">
                  <c:v>19904.347826086625</c:v>
                </c:pt>
                <c:pt idx="161">
                  <c:v>19619.99999999967</c:v>
                </c:pt>
                <c:pt idx="162">
                  <c:v>19335.652173912713</c:v>
                </c:pt>
                <c:pt idx="163">
                  <c:v>19051.304347825757</c:v>
                </c:pt>
                <c:pt idx="164">
                  <c:v>18766.9565217388</c:v>
                </c:pt>
                <c:pt idx="165">
                  <c:v>18482.608695651845</c:v>
                </c:pt>
                <c:pt idx="166">
                  <c:v>18198.26086956489</c:v>
                </c:pt>
                <c:pt idx="167">
                  <c:v>17913.913043477933</c:v>
                </c:pt>
                <c:pt idx="168">
                  <c:v>17762</c:v>
                </c:pt>
                <c:pt idx="169">
                  <c:v>17762</c:v>
                </c:pt>
                <c:pt idx="170">
                  <c:v>17762.4</c:v>
                </c:pt>
                <c:pt idx="171">
                  <c:v>17762.4</c:v>
                </c:pt>
                <c:pt idx="172">
                  <c:v>17762.4</c:v>
                </c:pt>
                <c:pt idx="173">
                  <c:v>17762.4</c:v>
                </c:pt>
                <c:pt idx="174">
                  <c:v>17762.4</c:v>
                </c:pt>
                <c:pt idx="175">
                  <c:v>17762.4</c:v>
                </c:pt>
                <c:pt idx="176">
                  <c:v>17762.4</c:v>
                </c:pt>
                <c:pt idx="177">
                  <c:v>17762.4</c:v>
                </c:pt>
                <c:pt idx="178">
                  <c:v>17762.4</c:v>
                </c:pt>
                <c:pt idx="179">
                  <c:v>17762.4</c:v>
                </c:pt>
                <c:pt idx="180">
                  <c:v>17762.4</c:v>
                </c:pt>
                <c:pt idx="181">
                  <c:v>17762.4</c:v>
                </c:pt>
                <c:pt idx="182">
                  <c:v>17762.4</c:v>
                </c:pt>
                <c:pt idx="183">
                  <c:v>17762.4</c:v>
                </c:pt>
                <c:pt idx="184">
                  <c:v>17762.4</c:v>
                </c:pt>
                <c:pt idx="185">
                  <c:v>17762.4</c:v>
                </c:pt>
                <c:pt idx="186">
                  <c:v>17762.4</c:v>
                </c:pt>
                <c:pt idx="187">
                  <c:v>17762.4</c:v>
                </c:pt>
                <c:pt idx="188">
                  <c:v>17762.4</c:v>
                </c:pt>
                <c:pt idx="189">
                  <c:v>17762.4</c:v>
                </c:pt>
                <c:pt idx="190">
                  <c:v>17762.4</c:v>
                </c:pt>
                <c:pt idx="191">
                  <c:v>17762.4</c:v>
                </c:pt>
                <c:pt idx="192">
                  <c:v>17762.4</c:v>
                </c:pt>
                <c:pt idx="193">
                  <c:v>17762.4</c:v>
                </c:pt>
                <c:pt idx="194">
                  <c:v>17762.4</c:v>
                </c:pt>
                <c:pt idx="195">
                  <c:v>17762.4</c:v>
                </c:pt>
                <c:pt idx="196">
                  <c:v>17762.4</c:v>
                </c:pt>
                <c:pt idx="197">
                  <c:v>17762.4</c:v>
                </c:pt>
                <c:pt idx="198">
                  <c:v>17762.4</c:v>
                </c:pt>
                <c:pt idx="199">
                  <c:v>17762.4</c:v>
                </c:pt>
                <c:pt idx="200">
                  <c:v>17762.4</c:v>
                </c:pt>
                <c:pt idx="201">
                  <c:v>17762.4</c:v>
                </c:pt>
                <c:pt idx="202">
                  <c:v>17762.4</c:v>
                </c:pt>
                <c:pt idx="203">
                  <c:v>17762.4</c:v>
                </c:pt>
                <c:pt idx="204">
                  <c:v>17762.4</c:v>
                </c:pt>
                <c:pt idx="205">
                  <c:v>17762.4</c:v>
                </c:pt>
                <c:pt idx="206">
                  <c:v>17762.4</c:v>
                </c:pt>
                <c:pt idx="207">
                  <c:v>17762.4</c:v>
                </c:pt>
                <c:pt idx="208">
                  <c:v>17762.4</c:v>
                </c:pt>
                <c:pt idx="209">
                  <c:v>17762.4</c:v>
                </c:pt>
                <c:pt idx="210">
                  <c:v>17762.4</c:v>
                </c:pt>
                <c:pt idx="211">
                  <c:v>17762.4</c:v>
                </c:pt>
                <c:pt idx="212">
                  <c:v>17762.4</c:v>
                </c:pt>
                <c:pt idx="213">
                  <c:v>17762.4</c:v>
                </c:pt>
                <c:pt idx="214">
                  <c:v>17762.4</c:v>
                </c:pt>
                <c:pt idx="215">
                  <c:v>17762.4</c:v>
                </c:pt>
                <c:pt idx="216">
                  <c:v>17762.4</c:v>
                </c:pt>
                <c:pt idx="217">
                  <c:v>17762.4</c:v>
                </c:pt>
                <c:pt idx="218">
                  <c:v>17762.4</c:v>
                </c:pt>
                <c:pt idx="219">
                  <c:v>17762.4</c:v>
                </c:pt>
                <c:pt idx="220">
                  <c:v>17762.4</c:v>
                </c:pt>
                <c:pt idx="221">
                  <c:v>17762.4</c:v>
                </c:pt>
                <c:pt idx="222">
                  <c:v>17762.4</c:v>
                </c:pt>
                <c:pt idx="223">
                  <c:v>17762.4</c:v>
                </c:pt>
                <c:pt idx="224">
                  <c:v>17762.4</c:v>
                </c:pt>
                <c:pt idx="225">
                  <c:v>17762.4</c:v>
                </c:pt>
                <c:pt idx="226">
                  <c:v>17762.4</c:v>
                </c:pt>
                <c:pt idx="227">
                  <c:v>17762.4</c:v>
                </c:pt>
                <c:pt idx="228">
                  <c:v>17762.4</c:v>
                </c:pt>
                <c:pt idx="229">
                  <c:v>17762.4</c:v>
                </c:pt>
                <c:pt idx="230">
                  <c:v>17762.4</c:v>
                </c:pt>
              </c:numCache>
            </c:numRef>
          </c:val>
          <c:smooth val="0"/>
        </c:ser>
        <c:marker val="1"/>
        <c:axId val="41812965"/>
        <c:axId val="6697634"/>
      </c:lineChart>
      <c:catAx>
        <c:axId val="41812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7634"/>
        <c:crosses val="autoZero"/>
        <c:auto val="1"/>
        <c:lblOffset val="100"/>
        <c:tickLblSkip val="14"/>
        <c:noMultiLvlLbl val="0"/>
      </c:catAx>
      <c:valAx>
        <c:axId val="6697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12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47275"/>
          <c:w val="0.21375"/>
          <c:h val="0.1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Gammel ordning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4375"/>
          <c:w val="0.75475"/>
          <c:h val="0.82975"/>
        </c:manualLayout>
      </c:layout>
      <c:lineChart>
        <c:grouping val="standard"/>
        <c:varyColors val="0"/>
        <c:ser>
          <c:idx val="0"/>
          <c:order val="0"/>
          <c:tx>
            <c:v>Alderspensionist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Førtidspensionist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960379"/>
        <c:axId val="58158336"/>
      </c:lineChart>
      <c:catAx>
        <c:axId val="19960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58336"/>
        <c:crosses val="autoZero"/>
        <c:auto val="1"/>
        <c:lblOffset val="100"/>
        <c:tickLblSkip val="1"/>
        <c:noMultiLvlLbl val="0"/>
      </c:catAx>
      <c:valAx>
        <c:axId val="58158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60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47275"/>
          <c:w val="0.208"/>
          <c:h val="0.1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 ordning</a:t>
            </a:r>
          </a:p>
        </c:rich>
      </c:tx>
      <c:layout>
        <c:manualLayout>
          <c:xMode val="factor"/>
          <c:yMode val="factor"/>
          <c:x val="0.004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4275"/>
          <c:w val="0.75275"/>
          <c:h val="0.83075"/>
        </c:manualLayout>
      </c:layout>
      <c:lineChart>
        <c:grouping val="standard"/>
        <c:varyColors val="0"/>
        <c:ser>
          <c:idx val="0"/>
          <c:order val="0"/>
          <c:tx>
            <c:v>Alderspensionist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7!$C$9:$C$175</c:f>
              <c:numCache>
                <c:ptCount val="167"/>
                <c:pt idx="0">
                  <c:v>87200</c:v>
                </c:pt>
                <c:pt idx="1">
                  <c:v>86820.86956521739</c:v>
                </c:pt>
                <c:pt idx="2">
                  <c:v>86441.73913043478</c:v>
                </c:pt>
                <c:pt idx="3">
                  <c:v>86062.60869565218</c:v>
                </c:pt>
                <c:pt idx="4">
                  <c:v>85683.47826086957</c:v>
                </c:pt>
                <c:pt idx="5">
                  <c:v>85304.34782608696</c:v>
                </c:pt>
                <c:pt idx="6">
                  <c:v>84925.21739130435</c:v>
                </c:pt>
                <c:pt idx="7">
                  <c:v>84546.08695652174</c:v>
                </c:pt>
                <c:pt idx="8">
                  <c:v>84166.95652173914</c:v>
                </c:pt>
                <c:pt idx="9">
                  <c:v>83787.82608695653</c:v>
                </c:pt>
                <c:pt idx="10">
                  <c:v>83408.69565217392</c:v>
                </c:pt>
                <c:pt idx="11">
                  <c:v>83029.56521739131</c:v>
                </c:pt>
                <c:pt idx="12">
                  <c:v>82650.4347826087</c:v>
                </c:pt>
                <c:pt idx="13">
                  <c:v>82271.3043478261</c:v>
                </c:pt>
                <c:pt idx="14">
                  <c:v>81892.17391304349</c:v>
                </c:pt>
                <c:pt idx="15">
                  <c:v>81513.04347826088</c:v>
                </c:pt>
                <c:pt idx="16">
                  <c:v>81133.91304347827</c:v>
                </c:pt>
                <c:pt idx="17">
                  <c:v>80754.78260869566</c:v>
                </c:pt>
                <c:pt idx="18">
                  <c:v>80375.65217391305</c:v>
                </c:pt>
                <c:pt idx="19">
                  <c:v>79996.52173913045</c:v>
                </c:pt>
                <c:pt idx="20">
                  <c:v>79617.39130434784</c:v>
                </c:pt>
                <c:pt idx="21">
                  <c:v>79238.26086956523</c:v>
                </c:pt>
                <c:pt idx="22">
                  <c:v>78859.13043478262</c:v>
                </c:pt>
                <c:pt idx="23">
                  <c:v>78480.00000000001</c:v>
                </c:pt>
                <c:pt idx="24">
                  <c:v>78100.8695652174</c:v>
                </c:pt>
                <c:pt idx="25">
                  <c:v>77721.7391304348</c:v>
                </c:pt>
                <c:pt idx="26">
                  <c:v>77342.60869565219</c:v>
                </c:pt>
                <c:pt idx="27">
                  <c:v>76963.47826086958</c:v>
                </c:pt>
                <c:pt idx="28">
                  <c:v>76584.34782608697</c:v>
                </c:pt>
                <c:pt idx="29">
                  <c:v>76205.21739130437</c:v>
                </c:pt>
                <c:pt idx="30">
                  <c:v>75826.08695652176</c:v>
                </c:pt>
                <c:pt idx="31">
                  <c:v>75446.95652173915</c:v>
                </c:pt>
                <c:pt idx="32">
                  <c:v>75067.82608695654</c:v>
                </c:pt>
                <c:pt idx="33">
                  <c:v>74688.69565217393</c:v>
                </c:pt>
                <c:pt idx="34">
                  <c:v>74309.56521739133</c:v>
                </c:pt>
                <c:pt idx="35">
                  <c:v>73930.43478260872</c:v>
                </c:pt>
                <c:pt idx="36">
                  <c:v>73551.30434782611</c:v>
                </c:pt>
                <c:pt idx="37">
                  <c:v>73172.1739130435</c:v>
                </c:pt>
                <c:pt idx="38">
                  <c:v>72793.0434782609</c:v>
                </c:pt>
                <c:pt idx="39">
                  <c:v>72413.91304347829</c:v>
                </c:pt>
                <c:pt idx="40">
                  <c:v>72034.78260869568</c:v>
                </c:pt>
                <c:pt idx="41">
                  <c:v>71655.65217391307</c:v>
                </c:pt>
                <c:pt idx="42">
                  <c:v>71276.52173913046</c:v>
                </c:pt>
                <c:pt idx="43">
                  <c:v>70897.39130434785</c:v>
                </c:pt>
                <c:pt idx="44">
                  <c:v>70518.26086956525</c:v>
                </c:pt>
                <c:pt idx="45">
                  <c:v>70139.13043478264</c:v>
                </c:pt>
                <c:pt idx="46">
                  <c:v>69760.00000000003</c:v>
                </c:pt>
                <c:pt idx="47">
                  <c:v>69380.86956521742</c:v>
                </c:pt>
                <c:pt idx="48">
                  <c:v>69001.73913043481</c:v>
                </c:pt>
                <c:pt idx="49">
                  <c:v>68622.6086956522</c:v>
                </c:pt>
                <c:pt idx="50">
                  <c:v>68243.4782608696</c:v>
                </c:pt>
                <c:pt idx="51">
                  <c:v>67864.34782608699</c:v>
                </c:pt>
                <c:pt idx="52">
                  <c:v>67485.21739130438</c:v>
                </c:pt>
                <c:pt idx="53">
                  <c:v>67106.08695652177</c:v>
                </c:pt>
                <c:pt idx="54">
                  <c:v>66726.95652173916</c:v>
                </c:pt>
                <c:pt idx="55">
                  <c:v>66347.82608695656</c:v>
                </c:pt>
                <c:pt idx="56">
                  <c:v>65968.69565217395</c:v>
                </c:pt>
                <c:pt idx="57">
                  <c:v>65589.56521739134</c:v>
                </c:pt>
                <c:pt idx="58">
                  <c:v>65210.43478260873</c:v>
                </c:pt>
                <c:pt idx="59">
                  <c:v>64831.304347826124</c:v>
                </c:pt>
                <c:pt idx="60">
                  <c:v>64452.173913043516</c:v>
                </c:pt>
                <c:pt idx="61">
                  <c:v>64073.04347826091</c:v>
                </c:pt>
                <c:pt idx="62">
                  <c:v>63693.9130434783</c:v>
                </c:pt>
                <c:pt idx="63">
                  <c:v>63314.78260869569</c:v>
                </c:pt>
                <c:pt idx="64">
                  <c:v>62935.652173913084</c:v>
                </c:pt>
                <c:pt idx="65">
                  <c:v>62556.521739130476</c:v>
                </c:pt>
                <c:pt idx="66">
                  <c:v>62177.39130434787</c:v>
                </c:pt>
                <c:pt idx="67">
                  <c:v>61798.26086956526</c:v>
                </c:pt>
                <c:pt idx="68">
                  <c:v>61419.13043478265</c:v>
                </c:pt>
                <c:pt idx="69">
                  <c:v>61040.000000000044</c:v>
                </c:pt>
                <c:pt idx="70">
                  <c:v>60660.869565217436</c:v>
                </c:pt>
                <c:pt idx="71">
                  <c:v>60281.73913043483</c:v>
                </c:pt>
                <c:pt idx="72">
                  <c:v>59950</c:v>
                </c:pt>
                <c:pt idx="73">
                  <c:v>59950</c:v>
                </c:pt>
                <c:pt idx="74">
                  <c:v>59950</c:v>
                </c:pt>
                <c:pt idx="75">
                  <c:v>59950</c:v>
                </c:pt>
                <c:pt idx="76">
                  <c:v>59950</c:v>
                </c:pt>
                <c:pt idx="77">
                  <c:v>59950</c:v>
                </c:pt>
                <c:pt idx="78">
                  <c:v>59950</c:v>
                </c:pt>
                <c:pt idx="79">
                  <c:v>59950</c:v>
                </c:pt>
                <c:pt idx="80">
                  <c:v>59950</c:v>
                </c:pt>
                <c:pt idx="81">
                  <c:v>59950</c:v>
                </c:pt>
                <c:pt idx="82">
                  <c:v>59950</c:v>
                </c:pt>
                <c:pt idx="83">
                  <c:v>59950</c:v>
                </c:pt>
                <c:pt idx="84">
                  <c:v>59950</c:v>
                </c:pt>
                <c:pt idx="85">
                  <c:v>59950</c:v>
                </c:pt>
                <c:pt idx="86">
                  <c:v>59950</c:v>
                </c:pt>
                <c:pt idx="87">
                  <c:v>59950</c:v>
                </c:pt>
                <c:pt idx="88">
                  <c:v>59950</c:v>
                </c:pt>
                <c:pt idx="89">
                  <c:v>59950</c:v>
                </c:pt>
                <c:pt idx="90">
                  <c:v>59950</c:v>
                </c:pt>
                <c:pt idx="91">
                  <c:v>59950</c:v>
                </c:pt>
                <c:pt idx="92">
                  <c:v>59950</c:v>
                </c:pt>
                <c:pt idx="93">
                  <c:v>59950</c:v>
                </c:pt>
                <c:pt idx="94">
                  <c:v>59950</c:v>
                </c:pt>
                <c:pt idx="95">
                  <c:v>59950</c:v>
                </c:pt>
                <c:pt idx="96">
                  <c:v>59950</c:v>
                </c:pt>
                <c:pt idx="97">
                  <c:v>59950</c:v>
                </c:pt>
                <c:pt idx="98">
                  <c:v>59950</c:v>
                </c:pt>
                <c:pt idx="99">
                  <c:v>59950</c:v>
                </c:pt>
                <c:pt idx="100">
                  <c:v>59950</c:v>
                </c:pt>
                <c:pt idx="101">
                  <c:v>59950</c:v>
                </c:pt>
                <c:pt idx="102">
                  <c:v>59950</c:v>
                </c:pt>
                <c:pt idx="103">
                  <c:v>59950</c:v>
                </c:pt>
                <c:pt idx="104">
                  <c:v>59950</c:v>
                </c:pt>
                <c:pt idx="105">
                  <c:v>59950</c:v>
                </c:pt>
                <c:pt idx="106">
                  <c:v>59950</c:v>
                </c:pt>
                <c:pt idx="107">
                  <c:v>59950</c:v>
                </c:pt>
                <c:pt idx="108">
                  <c:v>59950</c:v>
                </c:pt>
                <c:pt idx="109">
                  <c:v>59950</c:v>
                </c:pt>
                <c:pt idx="110">
                  <c:v>59950</c:v>
                </c:pt>
                <c:pt idx="111">
                  <c:v>59950</c:v>
                </c:pt>
                <c:pt idx="112">
                  <c:v>59950</c:v>
                </c:pt>
                <c:pt idx="113">
                  <c:v>59950</c:v>
                </c:pt>
                <c:pt idx="114">
                  <c:v>59950</c:v>
                </c:pt>
                <c:pt idx="115">
                  <c:v>59950</c:v>
                </c:pt>
                <c:pt idx="116">
                  <c:v>59950</c:v>
                </c:pt>
                <c:pt idx="117">
                  <c:v>59950</c:v>
                </c:pt>
                <c:pt idx="118">
                  <c:v>59950</c:v>
                </c:pt>
                <c:pt idx="119">
                  <c:v>59950</c:v>
                </c:pt>
                <c:pt idx="120">
                  <c:v>59950</c:v>
                </c:pt>
                <c:pt idx="121">
                  <c:v>59950</c:v>
                </c:pt>
                <c:pt idx="122">
                  <c:v>59950</c:v>
                </c:pt>
                <c:pt idx="123">
                  <c:v>59950</c:v>
                </c:pt>
                <c:pt idx="124">
                  <c:v>59950</c:v>
                </c:pt>
                <c:pt idx="125">
                  <c:v>59950</c:v>
                </c:pt>
                <c:pt idx="126">
                  <c:v>59950</c:v>
                </c:pt>
                <c:pt idx="127">
                  <c:v>59950</c:v>
                </c:pt>
                <c:pt idx="128">
                  <c:v>59950</c:v>
                </c:pt>
                <c:pt idx="129">
                  <c:v>59950</c:v>
                </c:pt>
                <c:pt idx="130">
                  <c:v>59950</c:v>
                </c:pt>
                <c:pt idx="131">
                  <c:v>59950</c:v>
                </c:pt>
                <c:pt idx="132">
                  <c:v>59950</c:v>
                </c:pt>
                <c:pt idx="133">
                  <c:v>59950</c:v>
                </c:pt>
                <c:pt idx="134">
                  <c:v>59950</c:v>
                </c:pt>
                <c:pt idx="135">
                  <c:v>59950</c:v>
                </c:pt>
                <c:pt idx="136">
                  <c:v>59950</c:v>
                </c:pt>
                <c:pt idx="137">
                  <c:v>59950</c:v>
                </c:pt>
                <c:pt idx="138">
                  <c:v>59950</c:v>
                </c:pt>
                <c:pt idx="139">
                  <c:v>59950</c:v>
                </c:pt>
                <c:pt idx="140">
                  <c:v>59950</c:v>
                </c:pt>
                <c:pt idx="141">
                  <c:v>59950</c:v>
                </c:pt>
                <c:pt idx="142">
                  <c:v>59950</c:v>
                </c:pt>
                <c:pt idx="143">
                  <c:v>59950</c:v>
                </c:pt>
                <c:pt idx="144">
                  <c:v>59950</c:v>
                </c:pt>
                <c:pt idx="145">
                  <c:v>59950</c:v>
                </c:pt>
                <c:pt idx="146">
                  <c:v>59950</c:v>
                </c:pt>
                <c:pt idx="147">
                  <c:v>59950</c:v>
                </c:pt>
                <c:pt idx="148">
                  <c:v>59950</c:v>
                </c:pt>
                <c:pt idx="149">
                  <c:v>59950</c:v>
                </c:pt>
                <c:pt idx="150">
                  <c:v>59950</c:v>
                </c:pt>
                <c:pt idx="151">
                  <c:v>59950</c:v>
                </c:pt>
                <c:pt idx="152">
                  <c:v>59950</c:v>
                </c:pt>
                <c:pt idx="153">
                  <c:v>59950</c:v>
                </c:pt>
                <c:pt idx="154">
                  <c:v>59950</c:v>
                </c:pt>
                <c:pt idx="155">
                  <c:v>59950</c:v>
                </c:pt>
                <c:pt idx="156">
                  <c:v>59950</c:v>
                </c:pt>
                <c:pt idx="157">
                  <c:v>59950</c:v>
                </c:pt>
                <c:pt idx="158">
                  <c:v>59950</c:v>
                </c:pt>
                <c:pt idx="159">
                  <c:v>59950</c:v>
                </c:pt>
                <c:pt idx="160">
                  <c:v>59950</c:v>
                </c:pt>
                <c:pt idx="161">
                  <c:v>59950</c:v>
                </c:pt>
                <c:pt idx="162">
                  <c:v>59950</c:v>
                </c:pt>
                <c:pt idx="163">
                  <c:v>59950</c:v>
                </c:pt>
                <c:pt idx="164">
                  <c:v>59950</c:v>
                </c:pt>
                <c:pt idx="165">
                  <c:v>59950</c:v>
                </c:pt>
                <c:pt idx="166">
                  <c:v>59950</c:v>
                </c:pt>
              </c:numCache>
            </c:numRef>
          </c:val>
          <c:smooth val="0"/>
        </c:ser>
        <c:ser>
          <c:idx val="1"/>
          <c:order val="1"/>
          <c:tx>
            <c:v>Førtidspensionist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7!$D$9:$D$175</c:f>
              <c:numCache>
                <c:ptCount val="167"/>
                <c:pt idx="0">
                  <c:v>65400.00000000001</c:v>
                </c:pt>
                <c:pt idx="1">
                  <c:v>65115.65217391305</c:v>
                </c:pt>
                <c:pt idx="2">
                  <c:v>64831.30434782609</c:v>
                </c:pt>
                <c:pt idx="3">
                  <c:v>64546.95652173913</c:v>
                </c:pt>
                <c:pt idx="4">
                  <c:v>64262.60869565217</c:v>
                </c:pt>
                <c:pt idx="5">
                  <c:v>63978.26086956521</c:v>
                </c:pt>
                <c:pt idx="6">
                  <c:v>63693.91304347825</c:v>
                </c:pt>
                <c:pt idx="7">
                  <c:v>63409.56521739129</c:v>
                </c:pt>
                <c:pt idx="8">
                  <c:v>63125.21739130433</c:v>
                </c:pt>
                <c:pt idx="9">
                  <c:v>62840.86956521737</c:v>
                </c:pt>
                <c:pt idx="10">
                  <c:v>62556.52173913041</c:v>
                </c:pt>
                <c:pt idx="11">
                  <c:v>62272.17391304345</c:v>
                </c:pt>
                <c:pt idx="12">
                  <c:v>61987.82608695649</c:v>
                </c:pt>
                <c:pt idx="13">
                  <c:v>61703.47826086953</c:v>
                </c:pt>
                <c:pt idx="14">
                  <c:v>61419.13043478257</c:v>
                </c:pt>
                <c:pt idx="15">
                  <c:v>61134.78260869561</c:v>
                </c:pt>
                <c:pt idx="16">
                  <c:v>60850.43478260865</c:v>
                </c:pt>
                <c:pt idx="17">
                  <c:v>60566.08695652169</c:v>
                </c:pt>
                <c:pt idx="18">
                  <c:v>60281.73913043473</c:v>
                </c:pt>
                <c:pt idx="19">
                  <c:v>59997.39130434777</c:v>
                </c:pt>
                <c:pt idx="20">
                  <c:v>59713.04347826081</c:v>
                </c:pt>
                <c:pt idx="21">
                  <c:v>59428.695652173854</c:v>
                </c:pt>
                <c:pt idx="22">
                  <c:v>59144.347826086894</c:v>
                </c:pt>
                <c:pt idx="23">
                  <c:v>58859.999999999935</c:v>
                </c:pt>
                <c:pt idx="24">
                  <c:v>58575.652173912975</c:v>
                </c:pt>
                <c:pt idx="25">
                  <c:v>58291.304347826015</c:v>
                </c:pt>
                <c:pt idx="26">
                  <c:v>58006.956521739055</c:v>
                </c:pt>
                <c:pt idx="27">
                  <c:v>57722.608695652096</c:v>
                </c:pt>
                <c:pt idx="28">
                  <c:v>57438.260869565136</c:v>
                </c:pt>
                <c:pt idx="29">
                  <c:v>57153.91304347818</c:v>
                </c:pt>
                <c:pt idx="30">
                  <c:v>56869.56521739122</c:v>
                </c:pt>
                <c:pt idx="31">
                  <c:v>56585.21739130426</c:v>
                </c:pt>
                <c:pt idx="32">
                  <c:v>56300.8695652173</c:v>
                </c:pt>
                <c:pt idx="33">
                  <c:v>56016.52173913034</c:v>
                </c:pt>
                <c:pt idx="34">
                  <c:v>55732.17391304338</c:v>
                </c:pt>
                <c:pt idx="35">
                  <c:v>55447.82608695642</c:v>
                </c:pt>
                <c:pt idx="36">
                  <c:v>55163.47826086946</c:v>
                </c:pt>
                <c:pt idx="37">
                  <c:v>54879.1304347825</c:v>
                </c:pt>
                <c:pt idx="38">
                  <c:v>54594.78260869554</c:v>
                </c:pt>
                <c:pt idx="39">
                  <c:v>54310.43478260858</c:v>
                </c:pt>
                <c:pt idx="40">
                  <c:v>54026.08695652162</c:v>
                </c:pt>
                <c:pt idx="41">
                  <c:v>53741.73913043466</c:v>
                </c:pt>
                <c:pt idx="42">
                  <c:v>53457.3913043477</c:v>
                </c:pt>
                <c:pt idx="43">
                  <c:v>53173.04347826074</c:v>
                </c:pt>
                <c:pt idx="44">
                  <c:v>52888.69565217378</c:v>
                </c:pt>
                <c:pt idx="45">
                  <c:v>52604.34782608682</c:v>
                </c:pt>
                <c:pt idx="46">
                  <c:v>52319.99999999986</c:v>
                </c:pt>
                <c:pt idx="47">
                  <c:v>52035.6521739129</c:v>
                </c:pt>
                <c:pt idx="48">
                  <c:v>51751.30434782594</c:v>
                </c:pt>
                <c:pt idx="49">
                  <c:v>51466.95652173898</c:v>
                </c:pt>
                <c:pt idx="50">
                  <c:v>51182.60869565202</c:v>
                </c:pt>
                <c:pt idx="51">
                  <c:v>50898.26086956506</c:v>
                </c:pt>
                <c:pt idx="52">
                  <c:v>50613.913043478104</c:v>
                </c:pt>
                <c:pt idx="53">
                  <c:v>50329.565217391144</c:v>
                </c:pt>
                <c:pt idx="54">
                  <c:v>50045.217391304184</c:v>
                </c:pt>
                <c:pt idx="55">
                  <c:v>49760.869565217225</c:v>
                </c:pt>
                <c:pt idx="56">
                  <c:v>49476.521739130265</c:v>
                </c:pt>
                <c:pt idx="57">
                  <c:v>49192.173913043305</c:v>
                </c:pt>
                <c:pt idx="58">
                  <c:v>48907.826086956346</c:v>
                </c:pt>
                <c:pt idx="59">
                  <c:v>48623.478260869386</c:v>
                </c:pt>
                <c:pt idx="60">
                  <c:v>48339.130434782426</c:v>
                </c:pt>
                <c:pt idx="61">
                  <c:v>48054.78260869547</c:v>
                </c:pt>
                <c:pt idx="62">
                  <c:v>47770.43478260851</c:v>
                </c:pt>
                <c:pt idx="63">
                  <c:v>47486.08695652155</c:v>
                </c:pt>
                <c:pt idx="64">
                  <c:v>47201.73913043459</c:v>
                </c:pt>
                <c:pt idx="65">
                  <c:v>46917.39130434763</c:v>
                </c:pt>
                <c:pt idx="66">
                  <c:v>46633.04347826067</c:v>
                </c:pt>
                <c:pt idx="67">
                  <c:v>46348.69565217371</c:v>
                </c:pt>
                <c:pt idx="68">
                  <c:v>46064.34782608675</c:v>
                </c:pt>
                <c:pt idx="69">
                  <c:v>45779.99999999979</c:v>
                </c:pt>
                <c:pt idx="70">
                  <c:v>45495.65217391283</c:v>
                </c:pt>
                <c:pt idx="71">
                  <c:v>45211.30434782587</c:v>
                </c:pt>
                <c:pt idx="72">
                  <c:v>44926.95652173891</c:v>
                </c:pt>
                <c:pt idx="73">
                  <c:v>44642.60869565195</c:v>
                </c:pt>
                <c:pt idx="74">
                  <c:v>44358.26086956499</c:v>
                </c:pt>
                <c:pt idx="75">
                  <c:v>44073.91304347803</c:v>
                </c:pt>
                <c:pt idx="76">
                  <c:v>43789.56521739107</c:v>
                </c:pt>
                <c:pt idx="77">
                  <c:v>43505.21739130411</c:v>
                </c:pt>
                <c:pt idx="78">
                  <c:v>43220.86956521715</c:v>
                </c:pt>
                <c:pt idx="79">
                  <c:v>42936.52173913019</c:v>
                </c:pt>
                <c:pt idx="80">
                  <c:v>42652.17391304323</c:v>
                </c:pt>
                <c:pt idx="81">
                  <c:v>42367.82608695627</c:v>
                </c:pt>
                <c:pt idx="82">
                  <c:v>42083.47826086931</c:v>
                </c:pt>
                <c:pt idx="83">
                  <c:v>41799.13043478235</c:v>
                </c:pt>
                <c:pt idx="84">
                  <c:v>41514.782608695394</c:v>
                </c:pt>
                <c:pt idx="85">
                  <c:v>41230.434782608434</c:v>
                </c:pt>
                <c:pt idx="86">
                  <c:v>40946.086956521474</c:v>
                </c:pt>
                <c:pt idx="87">
                  <c:v>40661.739130434515</c:v>
                </c:pt>
                <c:pt idx="88">
                  <c:v>40377.391304347555</c:v>
                </c:pt>
                <c:pt idx="89">
                  <c:v>40093.043478260595</c:v>
                </c:pt>
                <c:pt idx="90">
                  <c:v>39808.695652173636</c:v>
                </c:pt>
                <c:pt idx="91">
                  <c:v>39524.347826086676</c:v>
                </c:pt>
                <c:pt idx="92">
                  <c:v>39239.999999999716</c:v>
                </c:pt>
                <c:pt idx="93">
                  <c:v>38955.65217391276</c:v>
                </c:pt>
                <c:pt idx="94">
                  <c:v>38671.3043478258</c:v>
                </c:pt>
                <c:pt idx="95">
                  <c:v>38386.95652173884</c:v>
                </c:pt>
                <c:pt idx="96">
                  <c:v>38102.60869565188</c:v>
                </c:pt>
                <c:pt idx="97">
                  <c:v>37818.26086956492</c:v>
                </c:pt>
                <c:pt idx="98">
                  <c:v>37533.91304347796</c:v>
                </c:pt>
                <c:pt idx="99">
                  <c:v>37249.565217391</c:v>
                </c:pt>
                <c:pt idx="100">
                  <c:v>36965.21739130404</c:v>
                </c:pt>
                <c:pt idx="101">
                  <c:v>36680.86956521708</c:v>
                </c:pt>
                <c:pt idx="102">
                  <c:v>36396.52173913012</c:v>
                </c:pt>
                <c:pt idx="103">
                  <c:v>36112.17391304316</c:v>
                </c:pt>
                <c:pt idx="104">
                  <c:v>35827.8260869562</c:v>
                </c:pt>
                <c:pt idx="105">
                  <c:v>35543.47826086924</c:v>
                </c:pt>
                <c:pt idx="106">
                  <c:v>35259.13043478228</c:v>
                </c:pt>
                <c:pt idx="107">
                  <c:v>34974.78260869532</c:v>
                </c:pt>
                <c:pt idx="108">
                  <c:v>34690.43478260836</c:v>
                </c:pt>
                <c:pt idx="109">
                  <c:v>34406.0869565214</c:v>
                </c:pt>
                <c:pt idx="110">
                  <c:v>34121.73913043444</c:v>
                </c:pt>
                <c:pt idx="111">
                  <c:v>33837.39130434748</c:v>
                </c:pt>
                <c:pt idx="112">
                  <c:v>33553.04347826052</c:v>
                </c:pt>
                <c:pt idx="113">
                  <c:v>33268.69565217356</c:v>
                </c:pt>
                <c:pt idx="114">
                  <c:v>32984.3478260866</c:v>
                </c:pt>
                <c:pt idx="115">
                  <c:v>32699.999999999647</c:v>
                </c:pt>
                <c:pt idx="116">
                  <c:v>32415.65217391269</c:v>
                </c:pt>
                <c:pt idx="117">
                  <c:v>32131.304347825735</c:v>
                </c:pt>
                <c:pt idx="118">
                  <c:v>31846.95652173878</c:v>
                </c:pt>
                <c:pt idx="119">
                  <c:v>31562.608695651823</c:v>
                </c:pt>
                <c:pt idx="120">
                  <c:v>31278.260869564867</c:v>
                </c:pt>
                <c:pt idx="121">
                  <c:v>30993.91304347791</c:v>
                </c:pt>
                <c:pt idx="122">
                  <c:v>30709.565217390955</c:v>
                </c:pt>
                <c:pt idx="123">
                  <c:v>30425.217391304</c:v>
                </c:pt>
                <c:pt idx="124">
                  <c:v>30140.869565217043</c:v>
                </c:pt>
                <c:pt idx="125">
                  <c:v>29856.521739130087</c:v>
                </c:pt>
                <c:pt idx="126">
                  <c:v>29572.17391304313</c:v>
                </c:pt>
                <c:pt idx="127">
                  <c:v>29287.826086956175</c:v>
                </c:pt>
                <c:pt idx="128">
                  <c:v>29003.47826086922</c:v>
                </c:pt>
                <c:pt idx="129">
                  <c:v>28719.130434782262</c:v>
                </c:pt>
                <c:pt idx="130">
                  <c:v>28434.782608695306</c:v>
                </c:pt>
                <c:pt idx="131">
                  <c:v>28150.43478260835</c:v>
                </c:pt>
                <c:pt idx="132">
                  <c:v>27866.086956521394</c:v>
                </c:pt>
                <c:pt idx="133">
                  <c:v>27581.73913043444</c:v>
                </c:pt>
                <c:pt idx="134">
                  <c:v>27297.391304347482</c:v>
                </c:pt>
                <c:pt idx="135">
                  <c:v>27013.043478260526</c:v>
                </c:pt>
                <c:pt idx="136">
                  <c:v>26728.69565217357</c:v>
                </c:pt>
                <c:pt idx="137">
                  <c:v>26444.347826086614</c:v>
                </c:pt>
                <c:pt idx="138">
                  <c:v>26159.999999999658</c:v>
                </c:pt>
                <c:pt idx="139">
                  <c:v>25875.652173912702</c:v>
                </c:pt>
                <c:pt idx="140">
                  <c:v>25591.304347825746</c:v>
                </c:pt>
                <c:pt idx="141">
                  <c:v>25306.95652173879</c:v>
                </c:pt>
                <c:pt idx="142">
                  <c:v>25022.608695651834</c:v>
                </c:pt>
                <c:pt idx="143">
                  <c:v>24738.260869564878</c:v>
                </c:pt>
                <c:pt idx="144">
                  <c:v>24453.91304347792</c:v>
                </c:pt>
                <c:pt idx="145">
                  <c:v>24169.565217390966</c:v>
                </c:pt>
                <c:pt idx="146">
                  <c:v>23885.21739130401</c:v>
                </c:pt>
                <c:pt idx="147">
                  <c:v>23600.869565217054</c:v>
                </c:pt>
                <c:pt idx="148">
                  <c:v>23316.521739130098</c:v>
                </c:pt>
                <c:pt idx="149">
                  <c:v>23032.17391304314</c:v>
                </c:pt>
                <c:pt idx="150">
                  <c:v>22747.826086956185</c:v>
                </c:pt>
                <c:pt idx="151">
                  <c:v>22463.47826086923</c:v>
                </c:pt>
                <c:pt idx="152">
                  <c:v>22179.130434782273</c:v>
                </c:pt>
                <c:pt idx="153">
                  <c:v>21894.782608695317</c:v>
                </c:pt>
                <c:pt idx="154">
                  <c:v>21610.43478260836</c:v>
                </c:pt>
                <c:pt idx="155">
                  <c:v>21326.086956521405</c:v>
                </c:pt>
                <c:pt idx="156">
                  <c:v>21041.73913043445</c:v>
                </c:pt>
                <c:pt idx="157">
                  <c:v>20757.391304347493</c:v>
                </c:pt>
                <c:pt idx="158">
                  <c:v>20473.043478260537</c:v>
                </c:pt>
                <c:pt idx="159">
                  <c:v>20188.69565217358</c:v>
                </c:pt>
                <c:pt idx="160">
                  <c:v>19904.347826086625</c:v>
                </c:pt>
                <c:pt idx="161">
                  <c:v>19619.99999999967</c:v>
                </c:pt>
                <c:pt idx="162">
                  <c:v>19335.652173912713</c:v>
                </c:pt>
                <c:pt idx="163">
                  <c:v>19051.304347825757</c:v>
                </c:pt>
                <c:pt idx="164">
                  <c:v>18766.9565217388</c:v>
                </c:pt>
                <c:pt idx="165">
                  <c:v>18482.608695651845</c:v>
                </c:pt>
                <c:pt idx="166">
                  <c:v>18198.26086956489</c:v>
                </c:pt>
              </c:numCache>
            </c:numRef>
          </c:val>
          <c:smooth val="0"/>
        </c:ser>
        <c:marker val="1"/>
        <c:axId val="17860865"/>
        <c:axId val="30864654"/>
      </c:lineChart>
      <c:catAx>
        <c:axId val="1786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64654"/>
        <c:crosses val="autoZero"/>
        <c:auto val="1"/>
        <c:lblOffset val="100"/>
        <c:tickLblSkip val="10"/>
        <c:noMultiLvlLbl val="0"/>
      </c:catAx>
      <c:valAx>
        <c:axId val="30864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60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47275"/>
          <c:w val="0.20925"/>
          <c:h val="0.1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142875</xdr:rowOff>
    </xdr:from>
    <xdr:to>
      <xdr:col>10</xdr:col>
      <xdr:colOff>400050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19050" y="628650"/>
        <a:ext cx="6477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31</xdr:row>
      <xdr:rowOff>95250</xdr:rowOff>
    </xdr:from>
    <xdr:to>
      <xdr:col>10</xdr:col>
      <xdr:colOff>457200</xdr:colOff>
      <xdr:row>54</xdr:row>
      <xdr:rowOff>142875</xdr:rowOff>
    </xdr:to>
    <xdr:graphicFrame>
      <xdr:nvGraphicFramePr>
        <xdr:cNvPr id="2" name="Chart 2"/>
        <xdr:cNvGraphicFramePr/>
      </xdr:nvGraphicFramePr>
      <xdr:xfrm>
        <a:off x="19050" y="5438775"/>
        <a:ext cx="65341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57</xdr:row>
      <xdr:rowOff>104775</xdr:rowOff>
    </xdr:from>
    <xdr:to>
      <xdr:col>10</xdr:col>
      <xdr:colOff>447675</xdr:colOff>
      <xdr:row>80</xdr:row>
      <xdr:rowOff>152400</xdr:rowOff>
    </xdr:to>
    <xdr:graphicFrame>
      <xdr:nvGraphicFramePr>
        <xdr:cNvPr id="3" name="Chart 3"/>
        <xdr:cNvGraphicFramePr/>
      </xdr:nvGraphicFramePr>
      <xdr:xfrm>
        <a:off x="0" y="10525125"/>
        <a:ext cx="65436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84</xdr:row>
      <xdr:rowOff>123825</xdr:rowOff>
    </xdr:from>
    <xdr:to>
      <xdr:col>10</xdr:col>
      <xdr:colOff>400050</xdr:colOff>
      <xdr:row>108</xdr:row>
      <xdr:rowOff>9525</xdr:rowOff>
    </xdr:to>
    <xdr:graphicFrame>
      <xdr:nvGraphicFramePr>
        <xdr:cNvPr id="4" name="Chart 4"/>
        <xdr:cNvGraphicFramePr/>
      </xdr:nvGraphicFramePr>
      <xdr:xfrm>
        <a:off x="28575" y="15382875"/>
        <a:ext cx="6467475" cy="377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571500</xdr:colOff>
      <xdr:row>111</xdr:row>
      <xdr:rowOff>142875</xdr:rowOff>
    </xdr:from>
    <xdr:to>
      <xdr:col>10</xdr:col>
      <xdr:colOff>314325</xdr:colOff>
      <xdr:row>135</xdr:row>
      <xdr:rowOff>28575</xdr:rowOff>
    </xdr:to>
    <xdr:graphicFrame>
      <xdr:nvGraphicFramePr>
        <xdr:cNvPr id="5" name="Chart 5"/>
        <xdr:cNvGraphicFramePr/>
      </xdr:nvGraphicFramePr>
      <xdr:xfrm>
        <a:off x="571500" y="20116800"/>
        <a:ext cx="5838825" cy="3771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95250</xdr:colOff>
      <xdr:row>139</xdr:row>
      <xdr:rowOff>85725</xdr:rowOff>
    </xdr:from>
    <xdr:to>
      <xdr:col>10</xdr:col>
      <xdr:colOff>266700</xdr:colOff>
      <xdr:row>162</xdr:row>
      <xdr:rowOff>133350</xdr:rowOff>
    </xdr:to>
    <xdr:graphicFrame>
      <xdr:nvGraphicFramePr>
        <xdr:cNvPr id="6" name="Chart 6"/>
        <xdr:cNvGraphicFramePr/>
      </xdr:nvGraphicFramePr>
      <xdr:xfrm>
        <a:off x="95250" y="25269825"/>
        <a:ext cx="6267450" cy="3771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163</xdr:row>
      <xdr:rowOff>19050</xdr:rowOff>
    </xdr:from>
    <xdr:to>
      <xdr:col>10</xdr:col>
      <xdr:colOff>266700</xdr:colOff>
      <xdr:row>186</xdr:row>
      <xdr:rowOff>66675</xdr:rowOff>
    </xdr:to>
    <xdr:graphicFrame>
      <xdr:nvGraphicFramePr>
        <xdr:cNvPr id="7" name="Chart 7"/>
        <xdr:cNvGraphicFramePr/>
      </xdr:nvGraphicFramePr>
      <xdr:xfrm>
        <a:off x="85725" y="29089350"/>
        <a:ext cx="6276975" cy="3771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214</xdr:row>
      <xdr:rowOff>76200</xdr:rowOff>
    </xdr:from>
    <xdr:to>
      <xdr:col>10</xdr:col>
      <xdr:colOff>352425</xdr:colOff>
      <xdr:row>237</xdr:row>
      <xdr:rowOff>123825</xdr:rowOff>
    </xdr:to>
    <xdr:graphicFrame>
      <xdr:nvGraphicFramePr>
        <xdr:cNvPr id="8" name="Chart 8"/>
        <xdr:cNvGraphicFramePr/>
      </xdr:nvGraphicFramePr>
      <xdr:xfrm>
        <a:off x="0" y="37947600"/>
        <a:ext cx="6448425" cy="3771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189</xdr:row>
      <xdr:rowOff>123825</xdr:rowOff>
    </xdr:from>
    <xdr:to>
      <xdr:col>10</xdr:col>
      <xdr:colOff>314325</xdr:colOff>
      <xdr:row>213</xdr:row>
      <xdr:rowOff>9525</xdr:rowOff>
    </xdr:to>
    <xdr:graphicFrame>
      <xdr:nvGraphicFramePr>
        <xdr:cNvPr id="9" name="Chart 9"/>
        <xdr:cNvGraphicFramePr/>
      </xdr:nvGraphicFramePr>
      <xdr:xfrm>
        <a:off x="0" y="33947100"/>
        <a:ext cx="6410325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1"/>
  <sheetViews>
    <sheetView showGridLines="0" zoomScalePageLayoutView="0" workbookViewId="0" topLeftCell="A1">
      <selection activeCell="F40" sqref="F40"/>
    </sheetView>
  </sheetViews>
  <sheetFormatPr defaultColWidth="9.140625" defaultRowHeight="12.75"/>
  <cols>
    <col min="2" max="2" width="21.00390625" style="0" bestFit="1" customWidth="1"/>
    <col min="3" max="3" width="19.140625" style="4" customWidth="1"/>
    <col min="4" max="4" width="19.57421875" style="0" bestFit="1" customWidth="1"/>
    <col min="7" max="7" width="15.421875" style="0" bestFit="1" customWidth="1"/>
    <col min="8" max="8" width="19.57421875" style="0" bestFit="1" customWidth="1"/>
    <col min="9" max="10" width="12.57421875" style="0" customWidth="1"/>
  </cols>
  <sheetData>
    <row r="1" spans="2:3" ht="12.75">
      <c r="B1" s="6" t="s">
        <v>10</v>
      </c>
      <c r="C1"/>
    </row>
    <row r="2" spans="2:4" ht="12.75">
      <c r="B2" s="39" t="s">
        <v>8</v>
      </c>
      <c r="C2" s="39"/>
      <c r="D2" s="39"/>
    </row>
    <row r="4" spans="2:3" ht="12.75">
      <c r="B4" s="6" t="s">
        <v>9</v>
      </c>
      <c r="C4" s="8" t="s">
        <v>38</v>
      </c>
    </row>
    <row r="6" spans="2:4" ht="38.25">
      <c r="B6" s="1" t="s">
        <v>3</v>
      </c>
      <c r="C6" s="2" t="s">
        <v>4</v>
      </c>
      <c r="D6" s="3" t="s">
        <v>5</v>
      </c>
    </row>
    <row r="7" spans="2:4" ht="13.5" thickBot="1">
      <c r="B7" s="4"/>
      <c r="D7" s="4"/>
    </row>
    <row r="8" spans="2:10" ht="12.75">
      <c r="B8" s="1" t="s">
        <v>0</v>
      </c>
      <c r="C8" s="1" t="s">
        <v>1</v>
      </c>
      <c r="D8" s="1" t="s">
        <v>2</v>
      </c>
      <c r="F8" s="18"/>
      <c r="G8" s="19" t="s">
        <v>1</v>
      </c>
      <c r="H8" s="19" t="s">
        <v>2</v>
      </c>
      <c r="I8" s="18"/>
      <c r="J8" s="20"/>
    </row>
    <row r="9" spans="2:10" ht="12.75">
      <c r="B9" s="5" t="s">
        <v>6</v>
      </c>
      <c r="C9" s="5">
        <v>119900</v>
      </c>
      <c r="D9" s="5">
        <f>C9/12</f>
        <v>9991.666666666666</v>
      </c>
      <c r="F9" s="21" t="s">
        <v>39</v>
      </c>
      <c r="G9" s="22">
        <v>119900</v>
      </c>
      <c r="H9" s="23">
        <f aca="true" t="shared" si="0" ref="H9:H47">G9/12</f>
        <v>9991.666666666666</v>
      </c>
      <c r="I9" s="21">
        <f>+G9*1/40</f>
        <v>2997.5</v>
      </c>
      <c r="J9" s="27">
        <f>+I9/12</f>
        <v>249.79166666666666</v>
      </c>
    </row>
    <row r="10" spans="2:10" ht="12.75">
      <c r="B10" s="5">
        <v>57000</v>
      </c>
      <c r="C10" s="5">
        <f>C9-($C$9/172)</f>
        <v>119202.90697674418</v>
      </c>
      <c r="D10" s="5">
        <f aca="true" t="shared" si="1" ref="D10:D73">C10/12</f>
        <v>9933.57558139535</v>
      </c>
      <c r="F10" s="21" t="s">
        <v>40</v>
      </c>
      <c r="G10" s="22">
        <v>119900</v>
      </c>
      <c r="H10" s="23">
        <f t="shared" si="0"/>
        <v>9991.666666666666</v>
      </c>
      <c r="I10" s="21">
        <f>+G10*2/40</f>
        <v>5995</v>
      </c>
      <c r="J10" s="27">
        <f aca="true" t="shared" si="2" ref="J10:J47">+I10/12</f>
        <v>499.5833333333333</v>
      </c>
    </row>
    <row r="11" spans="2:10" ht="12.75">
      <c r="B11" s="5">
        <v>58000</v>
      </c>
      <c r="C11" s="5">
        <f aca="true" t="shared" si="3" ref="C11:C74">C10-($C$9/172)</f>
        <v>118505.81395348837</v>
      </c>
      <c r="D11" s="5">
        <f t="shared" si="1"/>
        <v>9875.48449612403</v>
      </c>
      <c r="F11" s="21" t="s">
        <v>41</v>
      </c>
      <c r="G11" s="22">
        <v>119900</v>
      </c>
      <c r="H11" s="23">
        <f t="shared" si="0"/>
        <v>9991.666666666666</v>
      </c>
      <c r="I11" s="21">
        <f>+G11*3/40</f>
        <v>8992.5</v>
      </c>
      <c r="J11" s="27">
        <f t="shared" si="2"/>
        <v>749.375</v>
      </c>
    </row>
    <row r="12" spans="2:10" ht="12.75">
      <c r="B12" s="5">
        <v>59000</v>
      </c>
      <c r="C12" s="5">
        <f t="shared" si="3"/>
        <v>117808.72093023255</v>
      </c>
      <c r="D12" s="5">
        <f t="shared" si="1"/>
        <v>9817.393410852712</v>
      </c>
      <c r="F12" s="21" t="s">
        <v>42</v>
      </c>
      <c r="G12" s="22">
        <v>119900</v>
      </c>
      <c r="H12" s="23">
        <f t="shared" si="0"/>
        <v>9991.666666666666</v>
      </c>
      <c r="I12" s="21">
        <f>+G12*4/40</f>
        <v>11990</v>
      </c>
      <c r="J12" s="27">
        <f t="shared" si="2"/>
        <v>999.1666666666666</v>
      </c>
    </row>
    <row r="13" spans="2:10" ht="12.75">
      <c r="B13" s="5">
        <v>60000</v>
      </c>
      <c r="C13" s="5">
        <f t="shared" si="3"/>
        <v>117111.62790697673</v>
      </c>
      <c r="D13" s="5">
        <f t="shared" si="1"/>
        <v>9759.302325581395</v>
      </c>
      <c r="F13" s="21" t="s">
        <v>43</v>
      </c>
      <c r="G13" s="22">
        <v>119900</v>
      </c>
      <c r="H13" s="23">
        <f t="shared" si="0"/>
        <v>9991.666666666666</v>
      </c>
      <c r="I13" s="21">
        <f>+G13*5/40</f>
        <v>14987.5</v>
      </c>
      <c r="J13" s="27">
        <f t="shared" si="2"/>
        <v>1248.9583333333333</v>
      </c>
    </row>
    <row r="14" spans="2:10" ht="12.75">
      <c r="B14" s="5">
        <v>61000</v>
      </c>
      <c r="C14" s="5">
        <f t="shared" si="3"/>
        <v>116414.53488372092</v>
      </c>
      <c r="D14" s="5">
        <f t="shared" si="1"/>
        <v>9701.211240310076</v>
      </c>
      <c r="F14" s="21" t="s">
        <v>44</v>
      </c>
      <c r="G14" s="22">
        <v>119900</v>
      </c>
      <c r="H14" s="23">
        <f t="shared" si="0"/>
        <v>9991.666666666666</v>
      </c>
      <c r="I14" s="21">
        <f>+G14*6/40</f>
        <v>17985</v>
      </c>
      <c r="J14" s="27">
        <f t="shared" si="2"/>
        <v>1498.75</v>
      </c>
    </row>
    <row r="15" spans="2:10" ht="12.75">
      <c r="B15" s="5">
        <v>62000</v>
      </c>
      <c r="C15" s="5">
        <f t="shared" si="3"/>
        <v>115717.4418604651</v>
      </c>
      <c r="D15" s="5">
        <f t="shared" si="1"/>
        <v>9643.120155038758</v>
      </c>
      <c r="F15" s="21" t="s">
        <v>45</v>
      </c>
      <c r="G15" s="22">
        <v>119900</v>
      </c>
      <c r="H15" s="23">
        <f t="shared" si="0"/>
        <v>9991.666666666666</v>
      </c>
      <c r="I15" s="21">
        <f>+G15*7/40</f>
        <v>20982.5</v>
      </c>
      <c r="J15" s="27">
        <f t="shared" si="2"/>
        <v>1748.5416666666667</v>
      </c>
    </row>
    <row r="16" spans="2:10" ht="12.75">
      <c r="B16" s="5">
        <v>63000</v>
      </c>
      <c r="C16" s="5">
        <f t="shared" si="3"/>
        <v>115020.34883720928</v>
      </c>
      <c r="D16" s="5">
        <f t="shared" si="1"/>
        <v>9585.02906976744</v>
      </c>
      <c r="F16" s="21" t="s">
        <v>46</v>
      </c>
      <c r="G16" s="22">
        <v>119900</v>
      </c>
      <c r="H16" s="23">
        <f t="shared" si="0"/>
        <v>9991.666666666666</v>
      </c>
      <c r="I16" s="21">
        <f>+G16*8/40</f>
        <v>23980</v>
      </c>
      <c r="J16" s="27">
        <f t="shared" si="2"/>
        <v>1998.3333333333333</v>
      </c>
    </row>
    <row r="17" spans="2:10" ht="12.75">
      <c r="B17" s="5">
        <v>64000</v>
      </c>
      <c r="C17" s="5">
        <f t="shared" si="3"/>
        <v>114323.25581395347</v>
      </c>
      <c r="D17" s="5">
        <f t="shared" si="1"/>
        <v>9526.937984496122</v>
      </c>
      <c r="F17" s="21" t="s">
        <v>47</v>
      </c>
      <c r="G17" s="22">
        <v>119900</v>
      </c>
      <c r="H17" s="23">
        <f t="shared" si="0"/>
        <v>9991.666666666666</v>
      </c>
      <c r="I17" s="21">
        <f>+G17*9/40</f>
        <v>26977.5</v>
      </c>
      <c r="J17" s="27">
        <f t="shared" si="2"/>
        <v>2248.125</v>
      </c>
    </row>
    <row r="18" spans="2:10" ht="12.75">
      <c r="B18" s="5">
        <v>65000</v>
      </c>
      <c r="C18" s="5">
        <f t="shared" si="3"/>
        <v>113626.16279069765</v>
      </c>
      <c r="D18" s="5">
        <f t="shared" si="1"/>
        <v>9468.846899224804</v>
      </c>
      <c r="F18" s="21" t="s">
        <v>48</v>
      </c>
      <c r="G18" s="22">
        <v>119900</v>
      </c>
      <c r="H18" s="23">
        <f t="shared" si="0"/>
        <v>9991.666666666666</v>
      </c>
      <c r="I18" s="21">
        <f>+G18*10/40</f>
        <v>29975</v>
      </c>
      <c r="J18" s="27">
        <f t="shared" si="2"/>
        <v>2497.9166666666665</v>
      </c>
    </row>
    <row r="19" spans="2:10" ht="12.75">
      <c r="B19" s="5">
        <v>66000</v>
      </c>
      <c r="C19" s="5">
        <f t="shared" si="3"/>
        <v>112929.06976744183</v>
      </c>
      <c r="D19" s="5">
        <f t="shared" si="1"/>
        <v>9410.755813953487</v>
      </c>
      <c r="F19" s="21" t="s">
        <v>49</v>
      </c>
      <c r="G19" s="22">
        <v>119900</v>
      </c>
      <c r="H19" s="23">
        <f t="shared" si="0"/>
        <v>9991.666666666666</v>
      </c>
      <c r="I19" s="21">
        <f>+G19*11/40</f>
        <v>32972.5</v>
      </c>
      <c r="J19" s="27">
        <f t="shared" si="2"/>
        <v>2747.7083333333335</v>
      </c>
    </row>
    <row r="20" spans="2:10" ht="12.75">
      <c r="B20" s="5">
        <v>67000</v>
      </c>
      <c r="C20" s="5">
        <f t="shared" si="3"/>
        <v>112231.97674418602</v>
      </c>
      <c r="D20" s="5">
        <f t="shared" si="1"/>
        <v>9352.664728682168</v>
      </c>
      <c r="F20" s="21" t="s">
        <v>50</v>
      </c>
      <c r="G20" s="22">
        <v>119900</v>
      </c>
      <c r="H20" s="23">
        <f t="shared" si="0"/>
        <v>9991.666666666666</v>
      </c>
      <c r="I20" s="21">
        <f>+G20*12/40</f>
        <v>35970</v>
      </c>
      <c r="J20" s="27">
        <f t="shared" si="2"/>
        <v>2997.5</v>
      </c>
    </row>
    <row r="21" spans="2:10" ht="12.75">
      <c r="B21" s="5">
        <v>68000</v>
      </c>
      <c r="C21" s="5">
        <f t="shared" si="3"/>
        <v>111534.8837209302</v>
      </c>
      <c r="D21" s="5">
        <f t="shared" si="1"/>
        <v>9294.57364341085</v>
      </c>
      <c r="F21" s="21" t="s">
        <v>51</v>
      </c>
      <c r="G21" s="22">
        <v>119900</v>
      </c>
      <c r="H21" s="23">
        <f t="shared" si="0"/>
        <v>9991.666666666666</v>
      </c>
      <c r="I21" s="21">
        <f>+G21*13/40</f>
        <v>38967.5</v>
      </c>
      <c r="J21" s="27">
        <f t="shared" si="2"/>
        <v>3247.2916666666665</v>
      </c>
    </row>
    <row r="22" spans="2:10" ht="12.75">
      <c r="B22" s="5">
        <v>69000</v>
      </c>
      <c r="C22" s="5">
        <f t="shared" si="3"/>
        <v>110837.79069767438</v>
      </c>
      <c r="D22" s="5">
        <f t="shared" si="1"/>
        <v>9236.482558139533</v>
      </c>
      <c r="F22" s="21" t="s">
        <v>52</v>
      </c>
      <c r="G22" s="22">
        <v>119900</v>
      </c>
      <c r="H22" s="23">
        <f t="shared" si="0"/>
        <v>9991.666666666666</v>
      </c>
      <c r="I22" s="21">
        <f>+G22*14/40</f>
        <v>41965</v>
      </c>
      <c r="J22" s="27">
        <f t="shared" si="2"/>
        <v>3497.0833333333335</v>
      </c>
    </row>
    <row r="23" spans="2:10" ht="12.75">
      <c r="B23" s="5">
        <v>70000</v>
      </c>
      <c r="C23" s="5">
        <f t="shared" si="3"/>
        <v>110140.69767441857</v>
      </c>
      <c r="D23" s="5">
        <f t="shared" si="1"/>
        <v>9178.391472868214</v>
      </c>
      <c r="F23" s="21" t="s">
        <v>53</v>
      </c>
      <c r="G23" s="22">
        <v>119900</v>
      </c>
      <c r="H23" s="23">
        <f t="shared" si="0"/>
        <v>9991.666666666666</v>
      </c>
      <c r="I23" s="21">
        <f>+G23*15/40</f>
        <v>44962.5</v>
      </c>
      <c r="J23" s="27">
        <f t="shared" si="2"/>
        <v>3746.875</v>
      </c>
    </row>
    <row r="24" spans="2:10" ht="12.75">
      <c r="B24" s="5">
        <v>71000</v>
      </c>
      <c r="C24" s="5">
        <f t="shared" si="3"/>
        <v>109443.60465116275</v>
      </c>
      <c r="D24" s="5">
        <f t="shared" si="1"/>
        <v>9120.300387596895</v>
      </c>
      <c r="F24" s="21" t="s">
        <v>54</v>
      </c>
      <c r="G24" s="22">
        <v>119900</v>
      </c>
      <c r="H24" s="23">
        <f t="shared" si="0"/>
        <v>9991.666666666666</v>
      </c>
      <c r="I24" s="21">
        <f>+G24*16/40</f>
        <v>47960</v>
      </c>
      <c r="J24" s="27">
        <f t="shared" si="2"/>
        <v>3996.6666666666665</v>
      </c>
    </row>
    <row r="25" spans="2:10" ht="12.75">
      <c r="B25" s="5">
        <v>72000</v>
      </c>
      <c r="C25" s="5">
        <f t="shared" si="3"/>
        <v>108746.51162790693</v>
      </c>
      <c r="D25" s="5">
        <f t="shared" si="1"/>
        <v>9062.209302325578</v>
      </c>
      <c r="F25" s="21" t="s">
        <v>55</v>
      </c>
      <c r="G25" s="22">
        <v>119900</v>
      </c>
      <c r="H25" s="23">
        <f t="shared" si="0"/>
        <v>9991.666666666666</v>
      </c>
      <c r="I25" s="21">
        <f>+G25*17/40</f>
        <v>50957.5</v>
      </c>
      <c r="J25" s="27">
        <f t="shared" si="2"/>
        <v>4246.458333333333</v>
      </c>
    </row>
    <row r="26" spans="2:10" ht="12.75">
      <c r="B26" s="5">
        <v>73000</v>
      </c>
      <c r="C26" s="5">
        <f t="shared" si="3"/>
        <v>108049.41860465112</v>
      </c>
      <c r="D26" s="5">
        <f t="shared" si="1"/>
        <v>9004.11821705426</v>
      </c>
      <c r="F26" s="21" t="s">
        <v>56</v>
      </c>
      <c r="G26" s="22">
        <v>119900</v>
      </c>
      <c r="H26" s="23">
        <f t="shared" si="0"/>
        <v>9991.666666666666</v>
      </c>
      <c r="I26" s="21">
        <f>+G26*18/40</f>
        <v>53955</v>
      </c>
      <c r="J26" s="27">
        <f t="shared" si="2"/>
        <v>4496.25</v>
      </c>
    </row>
    <row r="27" spans="2:10" ht="12.75">
      <c r="B27" s="5">
        <v>74000</v>
      </c>
      <c r="C27" s="5">
        <f t="shared" si="3"/>
        <v>107352.3255813953</v>
      </c>
      <c r="D27" s="5">
        <f t="shared" si="1"/>
        <v>8946.027131782941</v>
      </c>
      <c r="F27" s="21" t="s">
        <v>57</v>
      </c>
      <c r="G27" s="22">
        <v>119900</v>
      </c>
      <c r="H27" s="23">
        <f t="shared" si="0"/>
        <v>9991.666666666666</v>
      </c>
      <c r="I27" s="21">
        <f>+G27*19/40</f>
        <v>56952.5</v>
      </c>
      <c r="J27" s="27">
        <f t="shared" si="2"/>
        <v>4746.041666666667</v>
      </c>
    </row>
    <row r="28" spans="2:10" ht="12.75">
      <c r="B28" s="5">
        <v>75000</v>
      </c>
      <c r="C28" s="5">
        <f t="shared" si="3"/>
        <v>106655.23255813948</v>
      </c>
      <c r="D28" s="5">
        <f t="shared" si="1"/>
        <v>8887.936046511624</v>
      </c>
      <c r="F28" s="21" t="s">
        <v>58</v>
      </c>
      <c r="G28" s="22">
        <v>119900</v>
      </c>
      <c r="H28" s="23">
        <f t="shared" si="0"/>
        <v>9991.666666666666</v>
      </c>
      <c r="I28" s="21">
        <f>+G28*20/40</f>
        <v>59950</v>
      </c>
      <c r="J28" s="27">
        <f t="shared" si="2"/>
        <v>4995.833333333333</v>
      </c>
    </row>
    <row r="29" spans="2:10" ht="12.75">
      <c r="B29" s="5">
        <v>76000</v>
      </c>
      <c r="C29" s="5">
        <f t="shared" si="3"/>
        <v>105958.13953488367</v>
      </c>
      <c r="D29" s="5">
        <f t="shared" si="1"/>
        <v>8829.844961240306</v>
      </c>
      <c r="F29" s="21" t="s">
        <v>59</v>
      </c>
      <c r="G29" s="22">
        <v>119900</v>
      </c>
      <c r="H29" s="23">
        <f t="shared" si="0"/>
        <v>9991.666666666666</v>
      </c>
      <c r="I29" s="21">
        <f>+G29*21/40</f>
        <v>62947.5</v>
      </c>
      <c r="J29" s="27">
        <f t="shared" si="2"/>
        <v>5245.625</v>
      </c>
    </row>
    <row r="30" spans="2:10" ht="12.75">
      <c r="B30" s="5">
        <v>77000</v>
      </c>
      <c r="C30" s="5">
        <f t="shared" si="3"/>
        <v>105261.04651162785</v>
      </c>
      <c r="D30" s="5">
        <f t="shared" si="1"/>
        <v>8771.753875968987</v>
      </c>
      <c r="F30" s="21" t="s">
        <v>60</v>
      </c>
      <c r="G30" s="22">
        <v>119900</v>
      </c>
      <c r="H30" s="23">
        <f t="shared" si="0"/>
        <v>9991.666666666666</v>
      </c>
      <c r="I30" s="21">
        <f>+G30*22/40</f>
        <v>65945</v>
      </c>
      <c r="J30" s="27">
        <f t="shared" si="2"/>
        <v>5495.416666666667</v>
      </c>
    </row>
    <row r="31" spans="2:10" ht="12.75">
      <c r="B31" s="5">
        <v>78000</v>
      </c>
      <c r="C31" s="5">
        <f t="shared" si="3"/>
        <v>104563.95348837203</v>
      </c>
      <c r="D31" s="5">
        <f t="shared" si="1"/>
        <v>8713.66279069767</v>
      </c>
      <c r="F31" s="21" t="s">
        <v>61</v>
      </c>
      <c r="G31" s="22">
        <v>119900</v>
      </c>
      <c r="H31" s="23">
        <f t="shared" si="0"/>
        <v>9991.666666666666</v>
      </c>
      <c r="I31" s="21">
        <f>+G31*23/40</f>
        <v>68942.5</v>
      </c>
      <c r="J31" s="27">
        <f t="shared" si="2"/>
        <v>5745.208333333333</v>
      </c>
    </row>
    <row r="32" spans="2:10" ht="12.75">
      <c r="B32" s="5">
        <v>79000</v>
      </c>
      <c r="C32" s="5">
        <f t="shared" si="3"/>
        <v>103866.86046511622</v>
      </c>
      <c r="D32" s="5">
        <f t="shared" si="1"/>
        <v>8655.571705426351</v>
      </c>
      <c r="F32" s="21" t="s">
        <v>62</v>
      </c>
      <c r="G32" s="22">
        <v>119900</v>
      </c>
      <c r="H32" s="23">
        <f t="shared" si="0"/>
        <v>9991.666666666666</v>
      </c>
      <c r="I32" s="21">
        <f>+G32*24/40</f>
        <v>71940</v>
      </c>
      <c r="J32" s="27">
        <f t="shared" si="2"/>
        <v>5995</v>
      </c>
    </row>
    <row r="33" spans="2:10" ht="12.75">
      <c r="B33" s="5">
        <v>80000</v>
      </c>
      <c r="C33" s="5">
        <f t="shared" si="3"/>
        <v>103169.7674418604</v>
      </c>
      <c r="D33" s="5">
        <f t="shared" si="1"/>
        <v>8597.480620155033</v>
      </c>
      <c r="F33" s="21" t="s">
        <v>63</v>
      </c>
      <c r="G33" s="22">
        <v>119900</v>
      </c>
      <c r="H33" s="23">
        <f t="shared" si="0"/>
        <v>9991.666666666666</v>
      </c>
      <c r="I33" s="21">
        <f>+G33*25/40</f>
        <v>74937.5</v>
      </c>
      <c r="J33" s="27">
        <f t="shared" si="2"/>
        <v>6244.791666666667</v>
      </c>
    </row>
    <row r="34" spans="2:10" ht="12.75">
      <c r="B34" s="5">
        <v>81000</v>
      </c>
      <c r="C34" s="5">
        <f t="shared" si="3"/>
        <v>102472.67441860458</v>
      </c>
      <c r="D34" s="5">
        <f t="shared" si="1"/>
        <v>8539.389534883716</v>
      </c>
      <c r="F34" s="21" t="s">
        <v>64</v>
      </c>
      <c r="G34" s="22">
        <v>119900</v>
      </c>
      <c r="H34" s="23">
        <f t="shared" si="0"/>
        <v>9991.666666666666</v>
      </c>
      <c r="I34" s="21">
        <f>+G34*26/40</f>
        <v>77935</v>
      </c>
      <c r="J34" s="27">
        <f t="shared" si="2"/>
        <v>6494.583333333333</v>
      </c>
    </row>
    <row r="35" spans="2:10" ht="12.75">
      <c r="B35" s="5">
        <v>82000</v>
      </c>
      <c r="C35" s="5">
        <f t="shared" si="3"/>
        <v>101775.58139534877</v>
      </c>
      <c r="D35" s="5">
        <f t="shared" si="1"/>
        <v>8481.298449612397</v>
      </c>
      <c r="F35" s="21" t="s">
        <v>65</v>
      </c>
      <c r="G35" s="22">
        <v>119900</v>
      </c>
      <c r="H35" s="23">
        <f t="shared" si="0"/>
        <v>9991.666666666666</v>
      </c>
      <c r="I35" s="21">
        <f>+G35*27/40</f>
        <v>80932.5</v>
      </c>
      <c r="J35" s="27">
        <f t="shared" si="2"/>
        <v>6744.375</v>
      </c>
    </row>
    <row r="36" spans="2:10" ht="12.75">
      <c r="B36" s="5">
        <v>83000</v>
      </c>
      <c r="C36" s="5">
        <f t="shared" si="3"/>
        <v>101078.48837209295</v>
      </c>
      <c r="D36" s="5">
        <f t="shared" si="1"/>
        <v>8423.207364341079</v>
      </c>
      <c r="F36" s="21" t="s">
        <v>66</v>
      </c>
      <c r="G36" s="22">
        <v>119900</v>
      </c>
      <c r="H36" s="23">
        <f t="shared" si="0"/>
        <v>9991.666666666666</v>
      </c>
      <c r="I36" s="21">
        <f>+G36*28/40</f>
        <v>83930</v>
      </c>
      <c r="J36" s="27">
        <f t="shared" si="2"/>
        <v>6994.166666666667</v>
      </c>
    </row>
    <row r="37" spans="2:10" ht="12.75">
      <c r="B37" s="5">
        <v>84000</v>
      </c>
      <c r="C37" s="5">
        <f t="shared" si="3"/>
        <v>100381.39534883713</v>
      </c>
      <c r="D37" s="5">
        <f t="shared" si="1"/>
        <v>8365.116279069762</v>
      </c>
      <c r="F37" s="21" t="s">
        <v>67</v>
      </c>
      <c r="G37" s="22">
        <v>119900</v>
      </c>
      <c r="H37" s="23">
        <f t="shared" si="0"/>
        <v>9991.666666666666</v>
      </c>
      <c r="I37" s="21">
        <f>+G37*29/40</f>
        <v>86927.5</v>
      </c>
      <c r="J37" s="27">
        <f t="shared" si="2"/>
        <v>7243.958333333333</v>
      </c>
    </row>
    <row r="38" spans="2:10" ht="12.75">
      <c r="B38" s="5">
        <v>85000</v>
      </c>
      <c r="C38" s="5">
        <f t="shared" si="3"/>
        <v>99684.30232558132</v>
      </c>
      <c r="D38" s="5">
        <f t="shared" si="1"/>
        <v>8307.025193798443</v>
      </c>
      <c r="F38" s="21" t="s">
        <v>68</v>
      </c>
      <c r="G38" s="22">
        <v>119900</v>
      </c>
      <c r="H38" s="23">
        <f t="shared" si="0"/>
        <v>9991.666666666666</v>
      </c>
      <c r="I38" s="21">
        <f>+G38*30/40</f>
        <v>89925</v>
      </c>
      <c r="J38" s="27">
        <f t="shared" si="2"/>
        <v>7493.75</v>
      </c>
    </row>
    <row r="39" spans="2:10" ht="12.75">
      <c r="B39" s="5">
        <v>86000</v>
      </c>
      <c r="C39" s="5">
        <f t="shared" si="3"/>
        <v>98987.2093023255</v>
      </c>
      <c r="D39" s="5">
        <f t="shared" si="1"/>
        <v>8248.934108527124</v>
      </c>
      <c r="F39" s="21" t="s">
        <v>69</v>
      </c>
      <c r="G39" s="22">
        <v>119900</v>
      </c>
      <c r="H39" s="23">
        <f t="shared" si="0"/>
        <v>9991.666666666666</v>
      </c>
      <c r="I39" s="21">
        <f>+G39*31/40</f>
        <v>92922.5</v>
      </c>
      <c r="J39" s="27">
        <f t="shared" si="2"/>
        <v>7743.541666666667</v>
      </c>
    </row>
    <row r="40" spans="2:10" ht="12.75">
      <c r="B40" s="5">
        <v>87000</v>
      </c>
      <c r="C40" s="5">
        <f t="shared" si="3"/>
        <v>98290.11627906968</v>
      </c>
      <c r="D40" s="5">
        <f t="shared" si="1"/>
        <v>8190.843023255807</v>
      </c>
      <c r="F40" s="21" t="s">
        <v>70</v>
      </c>
      <c r="G40" s="22">
        <v>119900</v>
      </c>
      <c r="H40" s="23">
        <f t="shared" si="0"/>
        <v>9991.666666666666</v>
      </c>
      <c r="I40" s="21">
        <f>+G40*32/40</f>
        <v>95920</v>
      </c>
      <c r="J40" s="27">
        <f t="shared" si="2"/>
        <v>7993.333333333333</v>
      </c>
    </row>
    <row r="41" spans="2:10" ht="12.75">
      <c r="B41" s="5">
        <v>88000</v>
      </c>
      <c r="C41" s="5">
        <f t="shared" si="3"/>
        <v>97593.02325581387</v>
      </c>
      <c r="D41" s="5">
        <f t="shared" si="1"/>
        <v>8132.751937984489</v>
      </c>
      <c r="F41" s="21" t="s">
        <v>71</v>
      </c>
      <c r="G41" s="22">
        <v>119900</v>
      </c>
      <c r="H41" s="23">
        <f t="shared" si="0"/>
        <v>9991.666666666666</v>
      </c>
      <c r="I41" s="21">
        <f>+G41*33/40</f>
        <v>98917.5</v>
      </c>
      <c r="J41" s="27">
        <f t="shared" si="2"/>
        <v>8243.125</v>
      </c>
    </row>
    <row r="42" spans="2:10" ht="12.75">
      <c r="B42" s="5">
        <v>89000</v>
      </c>
      <c r="C42" s="5">
        <f t="shared" si="3"/>
        <v>96895.93023255805</v>
      </c>
      <c r="D42" s="5">
        <f t="shared" si="1"/>
        <v>8074.660852713171</v>
      </c>
      <c r="F42" s="21" t="s">
        <v>72</v>
      </c>
      <c r="G42" s="22">
        <v>119900</v>
      </c>
      <c r="H42" s="23">
        <f t="shared" si="0"/>
        <v>9991.666666666666</v>
      </c>
      <c r="I42" s="21">
        <f>+G42*34/40</f>
        <v>101915</v>
      </c>
      <c r="J42" s="27">
        <f t="shared" si="2"/>
        <v>8492.916666666666</v>
      </c>
    </row>
    <row r="43" spans="2:10" ht="12.75">
      <c r="B43" s="5">
        <v>90000</v>
      </c>
      <c r="C43" s="5">
        <f t="shared" si="3"/>
        <v>96198.83720930223</v>
      </c>
      <c r="D43" s="5">
        <f t="shared" si="1"/>
        <v>8016.5697674418525</v>
      </c>
      <c r="F43" s="21" t="s">
        <v>73</v>
      </c>
      <c r="G43" s="22">
        <v>119900</v>
      </c>
      <c r="H43" s="23">
        <f t="shared" si="0"/>
        <v>9991.666666666666</v>
      </c>
      <c r="I43" s="21">
        <f>+G43*35/40</f>
        <v>104912.5</v>
      </c>
      <c r="J43" s="27">
        <f t="shared" si="2"/>
        <v>8742.708333333334</v>
      </c>
    </row>
    <row r="44" spans="2:10" ht="12.75">
      <c r="B44" s="5">
        <v>91000</v>
      </c>
      <c r="C44" s="5">
        <f t="shared" si="3"/>
        <v>95501.74418604642</v>
      </c>
      <c r="D44" s="5">
        <f t="shared" si="1"/>
        <v>7958.478682170535</v>
      </c>
      <c r="F44" s="21" t="s">
        <v>74</v>
      </c>
      <c r="G44" s="22">
        <v>119900</v>
      </c>
      <c r="H44" s="23">
        <f t="shared" si="0"/>
        <v>9991.666666666666</v>
      </c>
      <c r="I44" s="21">
        <f>+G44*36/40</f>
        <v>107910</v>
      </c>
      <c r="J44" s="27">
        <f t="shared" si="2"/>
        <v>8992.5</v>
      </c>
    </row>
    <row r="45" spans="2:10" ht="12.75">
      <c r="B45" s="5">
        <v>92000</v>
      </c>
      <c r="C45" s="5">
        <f t="shared" si="3"/>
        <v>94804.6511627906</v>
      </c>
      <c r="D45" s="5">
        <f t="shared" si="1"/>
        <v>7900.387596899217</v>
      </c>
      <c r="F45" s="21" t="s">
        <v>75</v>
      </c>
      <c r="G45" s="22">
        <v>119900</v>
      </c>
      <c r="H45" s="23">
        <f t="shared" si="0"/>
        <v>9991.666666666666</v>
      </c>
      <c r="I45" s="21">
        <f>+G45*37/40</f>
        <v>110907.5</v>
      </c>
      <c r="J45" s="27">
        <f t="shared" si="2"/>
        <v>9242.291666666666</v>
      </c>
    </row>
    <row r="46" spans="2:10" ht="12.75">
      <c r="B46" s="5">
        <v>93000</v>
      </c>
      <c r="C46" s="5">
        <f t="shared" si="3"/>
        <v>94107.55813953478</v>
      </c>
      <c r="D46" s="5">
        <f t="shared" si="1"/>
        <v>7842.296511627898</v>
      </c>
      <c r="F46" s="21" t="s">
        <v>76</v>
      </c>
      <c r="G46" s="22">
        <v>119900</v>
      </c>
      <c r="H46" s="23">
        <f t="shared" si="0"/>
        <v>9991.666666666666</v>
      </c>
      <c r="I46" s="21">
        <f>+G46*38/40</f>
        <v>113905</v>
      </c>
      <c r="J46" s="27">
        <f t="shared" si="2"/>
        <v>9492.083333333334</v>
      </c>
    </row>
    <row r="47" spans="2:10" ht="13.5" thickBot="1">
      <c r="B47" s="5">
        <v>94000</v>
      </c>
      <c r="C47" s="5">
        <f t="shared" si="3"/>
        <v>93410.46511627897</v>
      </c>
      <c r="D47" s="5">
        <f t="shared" si="1"/>
        <v>7784.205426356581</v>
      </c>
      <c r="F47" s="24" t="s">
        <v>77</v>
      </c>
      <c r="G47" s="25">
        <v>119900</v>
      </c>
      <c r="H47" s="26">
        <f t="shared" si="0"/>
        <v>9991.666666666666</v>
      </c>
      <c r="I47" s="24">
        <f>+G47*39/40</f>
        <v>116902.5</v>
      </c>
      <c r="J47" s="28">
        <f t="shared" si="2"/>
        <v>9741.875</v>
      </c>
    </row>
    <row r="48" spans="2:6" ht="12.75">
      <c r="B48" s="5">
        <v>95000</v>
      </c>
      <c r="C48" s="5">
        <f t="shared" si="3"/>
        <v>92713.37209302315</v>
      </c>
      <c r="D48" s="5">
        <f t="shared" si="1"/>
        <v>7726.114341085263</v>
      </c>
      <c r="F48" s="9"/>
    </row>
    <row r="49" spans="2:6" ht="12.75">
      <c r="B49" s="5">
        <v>96000</v>
      </c>
      <c r="C49" s="5">
        <f t="shared" si="3"/>
        <v>92016.27906976733</v>
      </c>
      <c r="D49" s="5">
        <f t="shared" si="1"/>
        <v>7668.023255813944</v>
      </c>
      <c r="F49" s="9"/>
    </row>
    <row r="50" spans="2:6" ht="12.75">
      <c r="B50" s="5">
        <v>97000</v>
      </c>
      <c r="C50" s="5">
        <f t="shared" si="3"/>
        <v>91319.18604651152</v>
      </c>
      <c r="D50" s="5">
        <f t="shared" si="1"/>
        <v>7609.932170542626</v>
      </c>
      <c r="F50" s="9"/>
    </row>
    <row r="51" spans="2:6" ht="12.75">
      <c r="B51" s="5">
        <v>98000</v>
      </c>
      <c r="C51" s="5">
        <f t="shared" si="3"/>
        <v>90622.0930232557</v>
      </c>
      <c r="D51" s="5">
        <f t="shared" si="1"/>
        <v>7551.841085271309</v>
      </c>
      <c r="F51" s="9"/>
    </row>
    <row r="52" spans="2:6" ht="12.75">
      <c r="B52" s="5">
        <v>99000</v>
      </c>
      <c r="C52" s="5">
        <f t="shared" si="3"/>
        <v>89924.99999999988</v>
      </c>
      <c r="D52" s="5">
        <f t="shared" si="1"/>
        <v>7493.74999999999</v>
      </c>
      <c r="F52" s="9"/>
    </row>
    <row r="53" spans="2:6" ht="12.75">
      <c r="B53" s="5">
        <v>100000</v>
      </c>
      <c r="C53" s="5">
        <f t="shared" si="3"/>
        <v>89227.90697674407</v>
      </c>
      <c r="D53" s="5">
        <f t="shared" si="1"/>
        <v>7435.658914728672</v>
      </c>
      <c r="F53" s="9"/>
    </row>
    <row r="54" spans="2:6" ht="12.75">
      <c r="B54" s="5">
        <v>101000</v>
      </c>
      <c r="C54" s="5">
        <f t="shared" si="3"/>
        <v>88530.81395348825</v>
      </c>
      <c r="D54" s="5">
        <f t="shared" si="1"/>
        <v>7377.5678294573545</v>
      </c>
      <c r="F54" s="9"/>
    </row>
    <row r="55" spans="2:6" ht="12.75">
      <c r="B55" s="5">
        <v>102000</v>
      </c>
      <c r="C55" s="5">
        <f t="shared" si="3"/>
        <v>87833.72093023243</v>
      </c>
      <c r="D55" s="5">
        <f t="shared" si="1"/>
        <v>7319.476744186036</v>
      </c>
      <c r="F55" s="9"/>
    </row>
    <row r="56" spans="2:6" ht="12.75">
      <c r="B56" s="5">
        <v>103000</v>
      </c>
      <c r="C56" s="5">
        <f t="shared" si="3"/>
        <v>87136.62790697662</v>
      </c>
      <c r="D56" s="5">
        <f t="shared" si="1"/>
        <v>7261.385658914718</v>
      </c>
      <c r="F56" s="9"/>
    </row>
    <row r="57" spans="2:6" ht="12.75">
      <c r="B57" s="5">
        <v>104000</v>
      </c>
      <c r="C57" s="5">
        <f t="shared" si="3"/>
        <v>86439.5348837208</v>
      </c>
      <c r="D57" s="5">
        <f t="shared" si="1"/>
        <v>7203.2945736434</v>
      </c>
      <c r="F57" s="9"/>
    </row>
    <row r="58" spans="2:6" ht="12.75">
      <c r="B58" s="5">
        <v>105000</v>
      </c>
      <c r="C58" s="5">
        <f t="shared" si="3"/>
        <v>85742.44186046498</v>
      </c>
      <c r="D58" s="5">
        <f t="shared" si="1"/>
        <v>7145.203488372082</v>
      </c>
      <c r="F58" s="9"/>
    </row>
    <row r="59" spans="2:6" ht="12.75">
      <c r="B59" s="5">
        <v>106000</v>
      </c>
      <c r="C59" s="5">
        <f t="shared" si="3"/>
        <v>85045.34883720917</v>
      </c>
      <c r="D59" s="5">
        <f t="shared" si="1"/>
        <v>7087.112403100764</v>
      </c>
      <c r="F59" s="9"/>
    </row>
    <row r="60" spans="2:6" ht="12.75">
      <c r="B60" s="5">
        <v>107000</v>
      </c>
      <c r="C60" s="5">
        <f t="shared" si="3"/>
        <v>84348.25581395335</v>
      </c>
      <c r="D60" s="5">
        <f t="shared" si="1"/>
        <v>7029.021317829446</v>
      </c>
      <c r="F60" s="9"/>
    </row>
    <row r="61" spans="2:6" ht="12.75">
      <c r="B61" s="5">
        <v>108000</v>
      </c>
      <c r="C61" s="5">
        <f t="shared" si="3"/>
        <v>83651.16279069753</v>
      </c>
      <c r="D61" s="5">
        <f t="shared" si="1"/>
        <v>6970.9302325581275</v>
      </c>
      <c r="F61" s="9"/>
    </row>
    <row r="62" spans="2:6" ht="12.75">
      <c r="B62" s="5">
        <v>109000</v>
      </c>
      <c r="C62" s="5">
        <f t="shared" si="3"/>
        <v>82954.06976744172</v>
      </c>
      <c r="D62" s="5">
        <f t="shared" si="1"/>
        <v>6912.83914728681</v>
      </c>
      <c r="F62" s="9"/>
    </row>
    <row r="63" spans="2:6" ht="12.75">
      <c r="B63" s="5">
        <v>110000</v>
      </c>
      <c r="C63" s="5">
        <f t="shared" si="3"/>
        <v>82256.9767441859</v>
      </c>
      <c r="D63" s="5">
        <f t="shared" si="1"/>
        <v>6854.748062015492</v>
      </c>
      <c r="F63" s="9"/>
    </row>
    <row r="64" spans="2:6" ht="12.75">
      <c r="B64" s="5">
        <v>111000</v>
      </c>
      <c r="C64" s="5">
        <f t="shared" si="3"/>
        <v>81559.88372093008</v>
      </c>
      <c r="D64" s="5">
        <f t="shared" si="1"/>
        <v>6796.656976744173</v>
      </c>
      <c r="F64" s="9"/>
    </row>
    <row r="65" spans="2:6" ht="12.75">
      <c r="B65" s="5">
        <v>112000</v>
      </c>
      <c r="C65" s="5">
        <f t="shared" si="3"/>
        <v>80862.79069767427</v>
      </c>
      <c r="D65" s="5">
        <f t="shared" si="1"/>
        <v>6738.565891472856</v>
      </c>
      <c r="F65" s="9"/>
    </row>
    <row r="66" spans="2:6" ht="12.75">
      <c r="B66" s="5">
        <v>113000</v>
      </c>
      <c r="C66" s="5">
        <f t="shared" si="3"/>
        <v>80165.69767441845</v>
      </c>
      <c r="D66" s="5">
        <f t="shared" si="1"/>
        <v>6680.474806201538</v>
      </c>
      <c r="F66" s="9"/>
    </row>
    <row r="67" spans="2:6" ht="12.75">
      <c r="B67" s="5">
        <v>114000</v>
      </c>
      <c r="C67" s="5">
        <f t="shared" si="3"/>
        <v>79468.60465116263</v>
      </c>
      <c r="D67" s="5">
        <f t="shared" si="1"/>
        <v>6622.383720930219</v>
      </c>
      <c r="F67" s="9"/>
    </row>
    <row r="68" spans="2:6" ht="12.75">
      <c r="B68" s="5">
        <v>115000</v>
      </c>
      <c r="C68" s="5">
        <f t="shared" si="3"/>
        <v>78771.51162790682</v>
      </c>
      <c r="D68" s="5">
        <f t="shared" si="1"/>
        <v>6564.292635658901</v>
      </c>
      <c r="F68" s="9"/>
    </row>
    <row r="69" spans="2:6" ht="12.75">
      <c r="B69" s="5">
        <v>116000</v>
      </c>
      <c r="C69" s="5">
        <f t="shared" si="3"/>
        <v>78074.418604651</v>
      </c>
      <c r="D69" s="5">
        <f t="shared" si="1"/>
        <v>6506.201550387584</v>
      </c>
      <c r="F69" s="9"/>
    </row>
    <row r="70" spans="2:6" ht="12.75">
      <c r="B70" s="5">
        <v>117000</v>
      </c>
      <c r="C70" s="5">
        <f t="shared" si="3"/>
        <v>77377.32558139518</v>
      </c>
      <c r="D70" s="5">
        <f t="shared" si="1"/>
        <v>6448.110465116265</v>
      </c>
      <c r="F70" s="9"/>
    </row>
    <row r="71" spans="2:6" ht="12.75">
      <c r="B71" s="5">
        <v>118000</v>
      </c>
      <c r="C71" s="5">
        <f t="shared" si="3"/>
        <v>76680.23255813937</v>
      </c>
      <c r="D71" s="5">
        <f t="shared" si="1"/>
        <v>6390.019379844947</v>
      </c>
      <c r="F71" s="9"/>
    </row>
    <row r="72" spans="2:6" ht="12.75">
      <c r="B72" s="5">
        <v>119000</v>
      </c>
      <c r="C72" s="5">
        <f t="shared" si="3"/>
        <v>75983.13953488355</v>
      </c>
      <c r="D72" s="5">
        <f t="shared" si="1"/>
        <v>6331.9282945736295</v>
      </c>
      <c r="F72" s="9"/>
    </row>
    <row r="73" spans="2:6" ht="12.75">
      <c r="B73" s="5">
        <v>120000</v>
      </c>
      <c r="C73" s="5">
        <f t="shared" si="3"/>
        <v>75286.04651162773</v>
      </c>
      <c r="D73" s="5">
        <f t="shared" si="1"/>
        <v>6273.837209302311</v>
      </c>
      <c r="F73" s="9"/>
    </row>
    <row r="74" spans="2:6" ht="12.75">
      <c r="B74" s="5">
        <v>121000</v>
      </c>
      <c r="C74" s="5">
        <f t="shared" si="3"/>
        <v>74588.95348837192</v>
      </c>
      <c r="D74" s="5">
        <f aca="true" t="shared" si="4" ref="D74:D137">C74/12</f>
        <v>6215.746124030993</v>
      </c>
      <c r="F74" s="9"/>
    </row>
    <row r="75" spans="2:6" ht="12.75">
      <c r="B75" s="5">
        <v>122000</v>
      </c>
      <c r="C75" s="5">
        <f aca="true" t="shared" si="5" ref="C75:C138">C74-($C$9/172)</f>
        <v>73891.8604651161</v>
      </c>
      <c r="D75" s="5">
        <f t="shared" si="4"/>
        <v>6157.655038759675</v>
      </c>
      <c r="F75" s="9"/>
    </row>
    <row r="76" spans="2:6" ht="12.75">
      <c r="B76" s="5">
        <v>123000</v>
      </c>
      <c r="C76" s="5">
        <f t="shared" si="5"/>
        <v>73194.76744186028</v>
      </c>
      <c r="D76" s="5">
        <f t="shared" si="4"/>
        <v>6099.563953488357</v>
      </c>
      <c r="F76" s="9"/>
    </row>
    <row r="77" spans="2:6" ht="12.75">
      <c r="B77" s="5">
        <v>124000</v>
      </c>
      <c r="C77" s="5">
        <f t="shared" si="5"/>
        <v>72497.67441860447</v>
      </c>
      <c r="D77" s="5">
        <f t="shared" si="4"/>
        <v>6041.472868217039</v>
      </c>
      <c r="F77" s="9"/>
    </row>
    <row r="78" spans="2:6" ht="12.75">
      <c r="B78" s="5">
        <v>125000</v>
      </c>
      <c r="C78" s="5">
        <f t="shared" si="5"/>
        <v>71800.58139534865</v>
      </c>
      <c r="D78" s="5">
        <f t="shared" si="4"/>
        <v>5983.381782945721</v>
      </c>
      <c r="F78" s="9"/>
    </row>
    <row r="79" spans="2:6" ht="12.75">
      <c r="B79" s="5">
        <v>126000</v>
      </c>
      <c r="C79" s="5">
        <f t="shared" si="5"/>
        <v>71103.48837209283</v>
      </c>
      <c r="D79" s="5">
        <f t="shared" si="4"/>
        <v>5925.2906976744025</v>
      </c>
      <c r="F79" s="9"/>
    </row>
    <row r="80" spans="2:6" ht="12.75">
      <c r="B80" s="5">
        <v>127000</v>
      </c>
      <c r="C80" s="5">
        <f t="shared" si="5"/>
        <v>70406.39534883702</v>
      </c>
      <c r="D80" s="5">
        <f t="shared" si="4"/>
        <v>5867.199612403085</v>
      </c>
      <c r="F80" s="9"/>
    </row>
    <row r="81" spans="2:6" ht="12.75">
      <c r="B81" s="5">
        <v>128000</v>
      </c>
      <c r="C81" s="5">
        <f t="shared" si="5"/>
        <v>69709.3023255812</v>
      </c>
      <c r="D81" s="5">
        <f t="shared" si="4"/>
        <v>5809.108527131767</v>
      </c>
      <c r="F81" s="9"/>
    </row>
    <row r="82" spans="2:6" ht="12.75">
      <c r="B82" s="5">
        <v>129000</v>
      </c>
      <c r="C82" s="5">
        <f t="shared" si="5"/>
        <v>69012.20930232538</v>
      </c>
      <c r="D82" s="5">
        <f t="shared" si="4"/>
        <v>5751.017441860448</v>
      </c>
      <c r="F82" s="9"/>
    </row>
    <row r="83" spans="2:6" ht="12.75">
      <c r="B83" s="5">
        <v>130000</v>
      </c>
      <c r="C83" s="5">
        <f t="shared" si="5"/>
        <v>68315.11627906957</v>
      </c>
      <c r="D83" s="5">
        <f t="shared" si="4"/>
        <v>5692.926356589131</v>
      </c>
      <c r="F83" s="9"/>
    </row>
    <row r="84" spans="2:6" ht="12.75">
      <c r="B84" s="5">
        <v>131000</v>
      </c>
      <c r="C84" s="5">
        <f t="shared" si="5"/>
        <v>67618.02325581375</v>
      </c>
      <c r="D84" s="5">
        <f t="shared" si="4"/>
        <v>5634.835271317813</v>
      </c>
      <c r="F84" s="9"/>
    </row>
    <row r="85" spans="2:6" ht="12.75">
      <c r="B85" s="5">
        <v>132000</v>
      </c>
      <c r="C85" s="5">
        <f t="shared" si="5"/>
        <v>66920.93023255793</v>
      </c>
      <c r="D85" s="5">
        <f t="shared" si="4"/>
        <v>5576.744186046494</v>
      </c>
      <c r="F85" s="9"/>
    </row>
    <row r="86" spans="2:6" ht="12.75">
      <c r="B86" s="5">
        <v>133000</v>
      </c>
      <c r="C86" s="5">
        <f t="shared" si="5"/>
        <v>66223.83720930212</v>
      </c>
      <c r="D86" s="5">
        <f t="shared" si="4"/>
        <v>5518.653100775176</v>
      </c>
      <c r="F86" s="9"/>
    </row>
    <row r="87" spans="2:6" ht="12.75">
      <c r="B87" s="5">
        <v>134000</v>
      </c>
      <c r="C87" s="5">
        <f t="shared" si="5"/>
        <v>65526.7441860463</v>
      </c>
      <c r="D87" s="5">
        <f t="shared" si="4"/>
        <v>5460.562015503859</v>
      </c>
      <c r="F87" s="9"/>
    </row>
    <row r="88" spans="2:6" ht="12.75">
      <c r="B88" s="5">
        <v>135000</v>
      </c>
      <c r="C88" s="5">
        <f t="shared" si="5"/>
        <v>64829.651162790484</v>
      </c>
      <c r="D88" s="5">
        <f t="shared" si="4"/>
        <v>5402.47093023254</v>
      </c>
      <c r="F88" s="9"/>
    </row>
    <row r="89" spans="2:6" ht="12.75">
      <c r="B89" s="5">
        <v>136000</v>
      </c>
      <c r="C89" s="5">
        <f t="shared" si="5"/>
        <v>64132.55813953467</v>
      </c>
      <c r="D89" s="5">
        <f t="shared" si="4"/>
        <v>5344.379844961222</v>
      </c>
      <c r="F89" s="9"/>
    </row>
    <row r="90" spans="2:6" ht="12.75">
      <c r="B90" s="5">
        <v>137000</v>
      </c>
      <c r="C90" s="5">
        <f t="shared" si="5"/>
        <v>63435.46511627885</v>
      </c>
      <c r="D90" s="5">
        <f t="shared" si="4"/>
        <v>5286.2887596899045</v>
      </c>
      <c r="F90" s="9"/>
    </row>
    <row r="91" spans="2:6" ht="12.75">
      <c r="B91" s="5">
        <v>138000</v>
      </c>
      <c r="C91" s="5">
        <f t="shared" si="5"/>
        <v>62738.372093023034</v>
      </c>
      <c r="D91" s="5">
        <f t="shared" si="4"/>
        <v>5228.197674418586</v>
      </c>
      <c r="F91" s="9"/>
    </row>
    <row r="92" spans="2:6" ht="12.75">
      <c r="B92" s="5">
        <v>139000</v>
      </c>
      <c r="C92" s="5">
        <f t="shared" si="5"/>
        <v>62041.27906976722</v>
      </c>
      <c r="D92" s="5">
        <f t="shared" si="4"/>
        <v>5170.106589147268</v>
      </c>
      <c r="F92" s="9"/>
    </row>
    <row r="93" spans="2:6" ht="12.75">
      <c r="B93" s="5">
        <v>140000</v>
      </c>
      <c r="C93" s="5">
        <f t="shared" si="5"/>
        <v>61344.1860465114</v>
      </c>
      <c r="D93" s="5">
        <f t="shared" si="4"/>
        <v>5112.01550387595</v>
      </c>
      <c r="F93" s="9"/>
    </row>
    <row r="94" spans="2:6" ht="12.75">
      <c r="B94" s="5">
        <v>141000</v>
      </c>
      <c r="C94" s="5">
        <f t="shared" si="5"/>
        <v>60647.093023255584</v>
      </c>
      <c r="D94" s="5">
        <f t="shared" si="4"/>
        <v>5053.924418604632</v>
      </c>
      <c r="F94" s="9"/>
    </row>
    <row r="95" spans="2:6" ht="12.75">
      <c r="B95" s="5">
        <v>142000</v>
      </c>
      <c r="C95" s="5">
        <f t="shared" si="5"/>
        <v>59949.99999999977</v>
      </c>
      <c r="D95" s="5">
        <f t="shared" si="4"/>
        <v>4995.833333333314</v>
      </c>
      <c r="F95" s="9"/>
    </row>
    <row r="96" spans="2:6" ht="12.75">
      <c r="B96" s="5">
        <v>143000</v>
      </c>
      <c r="C96" s="5">
        <f t="shared" si="5"/>
        <v>59252.90697674395</v>
      </c>
      <c r="D96" s="5">
        <f t="shared" si="4"/>
        <v>4937.742248061996</v>
      </c>
      <c r="F96" s="9"/>
    </row>
    <row r="97" spans="2:6" ht="12.75">
      <c r="B97" s="5">
        <v>144000</v>
      </c>
      <c r="C97" s="5">
        <f t="shared" si="5"/>
        <v>58555.813953488134</v>
      </c>
      <c r="D97" s="5">
        <f t="shared" si="4"/>
        <v>4879.6511627906775</v>
      </c>
      <c r="F97" s="9"/>
    </row>
    <row r="98" spans="2:6" ht="12.75">
      <c r="B98" s="5">
        <v>145000</v>
      </c>
      <c r="C98" s="5">
        <f t="shared" si="5"/>
        <v>57858.72093023232</v>
      </c>
      <c r="D98" s="5">
        <f t="shared" si="4"/>
        <v>4821.56007751936</v>
      </c>
      <c r="F98" s="9"/>
    </row>
    <row r="99" spans="2:6" ht="12.75">
      <c r="B99" s="5">
        <v>146000</v>
      </c>
      <c r="C99" s="5">
        <f t="shared" si="5"/>
        <v>57161.6279069765</v>
      </c>
      <c r="D99" s="5">
        <f t="shared" si="4"/>
        <v>4763.468992248042</v>
      </c>
      <c r="F99" s="9"/>
    </row>
    <row r="100" spans="2:6" ht="12.75">
      <c r="B100" s="5">
        <v>147000</v>
      </c>
      <c r="C100" s="5">
        <f t="shared" si="5"/>
        <v>56464.534883720684</v>
      </c>
      <c r="D100" s="5">
        <f t="shared" si="4"/>
        <v>4705.377906976723</v>
      </c>
      <c r="F100" s="9"/>
    </row>
    <row r="101" spans="2:6" ht="12.75">
      <c r="B101" s="5">
        <v>148000</v>
      </c>
      <c r="C101" s="5">
        <f t="shared" si="5"/>
        <v>55767.44186046487</v>
      </c>
      <c r="D101" s="5">
        <f t="shared" si="4"/>
        <v>4647.286821705406</v>
      </c>
      <c r="F101" s="9"/>
    </row>
    <row r="102" spans="2:6" ht="12.75">
      <c r="B102" s="5">
        <v>149000</v>
      </c>
      <c r="C102" s="5">
        <f t="shared" si="5"/>
        <v>55070.34883720905</v>
      </c>
      <c r="D102" s="5">
        <f t="shared" si="4"/>
        <v>4589.195736434088</v>
      </c>
      <c r="F102" s="9"/>
    </row>
    <row r="103" spans="2:6" ht="12.75">
      <c r="B103" s="5">
        <v>150000</v>
      </c>
      <c r="C103" s="5">
        <f t="shared" si="5"/>
        <v>54373.255813953234</v>
      </c>
      <c r="D103" s="5">
        <f t="shared" si="4"/>
        <v>4531.104651162769</v>
      </c>
      <c r="F103" s="9"/>
    </row>
    <row r="104" spans="2:6" ht="12.75">
      <c r="B104" s="5">
        <v>151000</v>
      </c>
      <c r="C104" s="5">
        <f t="shared" si="5"/>
        <v>53676.16279069742</v>
      </c>
      <c r="D104" s="5">
        <f t="shared" si="4"/>
        <v>4473.013565891451</v>
      </c>
      <c r="F104" s="9"/>
    </row>
    <row r="105" spans="2:6" ht="12.75">
      <c r="B105" s="5">
        <v>152000</v>
      </c>
      <c r="C105" s="5">
        <f t="shared" si="5"/>
        <v>52979.0697674416</v>
      </c>
      <c r="D105" s="5">
        <f t="shared" si="4"/>
        <v>4414.922480620134</v>
      </c>
      <c r="F105" s="9"/>
    </row>
    <row r="106" spans="2:6" ht="12.75">
      <c r="B106" s="5">
        <v>153000</v>
      </c>
      <c r="C106" s="5">
        <f t="shared" si="5"/>
        <v>52281.976744185784</v>
      </c>
      <c r="D106" s="5">
        <f t="shared" si="4"/>
        <v>4356.831395348815</v>
      </c>
      <c r="F106" s="9"/>
    </row>
    <row r="107" spans="2:6" ht="12.75">
      <c r="B107" s="5">
        <v>154000</v>
      </c>
      <c r="C107" s="5">
        <f t="shared" si="5"/>
        <v>51584.88372092997</v>
      </c>
      <c r="D107" s="5">
        <f t="shared" si="4"/>
        <v>4298.740310077497</v>
      </c>
      <c r="F107" s="9"/>
    </row>
    <row r="108" spans="2:6" ht="12.75">
      <c r="B108" s="5">
        <v>155000</v>
      </c>
      <c r="C108" s="5">
        <f t="shared" si="5"/>
        <v>50887.79069767415</v>
      </c>
      <c r="D108" s="5">
        <f t="shared" si="4"/>
        <v>4240.6492248061795</v>
      </c>
      <c r="F108" s="9"/>
    </row>
    <row r="109" spans="2:6" ht="12.75">
      <c r="B109" s="5">
        <v>156000</v>
      </c>
      <c r="C109" s="5">
        <f t="shared" si="5"/>
        <v>50190.697674418334</v>
      </c>
      <c r="D109" s="5">
        <f t="shared" si="4"/>
        <v>4182.558139534861</v>
      </c>
      <c r="F109" s="9"/>
    </row>
    <row r="110" spans="2:6" ht="12.75">
      <c r="B110" s="5">
        <v>157000</v>
      </c>
      <c r="C110" s="5">
        <f t="shared" si="5"/>
        <v>49493.60465116252</v>
      </c>
      <c r="D110" s="5">
        <f t="shared" si="4"/>
        <v>4124.467054263543</v>
      </c>
      <c r="F110" s="9"/>
    </row>
    <row r="111" spans="2:6" ht="12.75">
      <c r="B111" s="5">
        <v>158000</v>
      </c>
      <c r="C111" s="5">
        <f t="shared" si="5"/>
        <v>48796.5116279067</v>
      </c>
      <c r="D111" s="5">
        <f t="shared" si="4"/>
        <v>4066.375968992225</v>
      </c>
      <c r="F111" s="9"/>
    </row>
    <row r="112" spans="2:6" ht="12.75">
      <c r="B112" s="5">
        <v>159000</v>
      </c>
      <c r="C112" s="5">
        <f t="shared" si="5"/>
        <v>48099.418604650884</v>
      </c>
      <c r="D112" s="5">
        <f t="shared" si="4"/>
        <v>4008.284883720907</v>
      </c>
      <c r="F112" s="9"/>
    </row>
    <row r="113" spans="2:6" ht="12.75">
      <c r="B113" s="5">
        <v>160000</v>
      </c>
      <c r="C113" s="5">
        <f t="shared" si="5"/>
        <v>47402.32558139507</v>
      </c>
      <c r="D113" s="5">
        <f t="shared" si="4"/>
        <v>3950.193798449589</v>
      </c>
      <c r="F113" s="9"/>
    </row>
    <row r="114" spans="2:6" ht="12.75">
      <c r="B114" s="5">
        <v>161000</v>
      </c>
      <c r="C114" s="5">
        <f t="shared" si="5"/>
        <v>46705.23255813925</v>
      </c>
      <c r="D114" s="5">
        <f t="shared" si="4"/>
        <v>3892.1027131782707</v>
      </c>
      <c r="F114" s="9"/>
    </row>
    <row r="115" spans="2:6" ht="12.75">
      <c r="B115" s="5">
        <v>162000</v>
      </c>
      <c r="C115" s="5">
        <f t="shared" si="5"/>
        <v>46008.139534883434</v>
      </c>
      <c r="D115" s="5">
        <f t="shared" si="4"/>
        <v>3834.011627906953</v>
      </c>
      <c r="F115" s="9"/>
    </row>
    <row r="116" spans="2:6" ht="12.75">
      <c r="B116" s="5">
        <v>163000</v>
      </c>
      <c r="C116" s="5">
        <f t="shared" si="5"/>
        <v>45311.04651162762</v>
      </c>
      <c r="D116" s="5">
        <f t="shared" si="4"/>
        <v>3775.920542635635</v>
      </c>
      <c r="F116" s="9"/>
    </row>
    <row r="117" spans="2:6" ht="12.75">
      <c r="B117" s="5">
        <v>164000</v>
      </c>
      <c r="C117" s="5">
        <f t="shared" si="5"/>
        <v>44613.9534883718</v>
      </c>
      <c r="D117" s="5">
        <f t="shared" si="4"/>
        <v>3717.8294573643166</v>
      </c>
      <c r="F117" s="9"/>
    </row>
    <row r="118" spans="2:6" ht="12.75">
      <c r="B118" s="5">
        <v>165000</v>
      </c>
      <c r="C118" s="5">
        <f t="shared" si="5"/>
        <v>43916.860465115984</v>
      </c>
      <c r="D118" s="5">
        <f t="shared" si="4"/>
        <v>3659.738372092999</v>
      </c>
      <c r="F118" s="9"/>
    </row>
    <row r="119" spans="2:6" ht="12.75">
      <c r="B119" s="5">
        <v>166000</v>
      </c>
      <c r="C119" s="5">
        <f t="shared" si="5"/>
        <v>43219.76744186017</v>
      </c>
      <c r="D119" s="5">
        <f t="shared" si="4"/>
        <v>3601.6472868216806</v>
      </c>
      <c r="F119" s="9"/>
    </row>
    <row r="120" spans="2:6" ht="12.75">
      <c r="B120" s="5">
        <v>167000</v>
      </c>
      <c r="C120" s="5">
        <f t="shared" si="5"/>
        <v>42522.67441860435</v>
      </c>
      <c r="D120" s="5">
        <f t="shared" si="4"/>
        <v>3543.5562015503624</v>
      </c>
      <c r="F120" s="9"/>
    </row>
    <row r="121" spans="2:6" ht="12.75">
      <c r="B121" s="5">
        <v>168000</v>
      </c>
      <c r="C121" s="5">
        <f t="shared" si="5"/>
        <v>41825.581395348534</v>
      </c>
      <c r="D121" s="5">
        <f t="shared" si="4"/>
        <v>3485.4651162790447</v>
      </c>
      <c r="F121" s="9"/>
    </row>
    <row r="122" spans="2:6" ht="12.75">
      <c r="B122" s="5">
        <v>169000</v>
      </c>
      <c r="C122" s="5">
        <f t="shared" si="5"/>
        <v>41128.48837209272</v>
      </c>
      <c r="D122" s="5">
        <f t="shared" si="4"/>
        <v>3427.3740310077264</v>
      </c>
      <c r="F122" s="9"/>
    </row>
    <row r="123" spans="2:6" ht="12.75">
      <c r="B123" s="5">
        <v>170000</v>
      </c>
      <c r="C123" s="5">
        <f t="shared" si="5"/>
        <v>40431.3953488369</v>
      </c>
      <c r="D123" s="5">
        <f t="shared" si="4"/>
        <v>3369.2829457364082</v>
      </c>
      <c r="F123" s="9"/>
    </row>
    <row r="124" spans="2:6" ht="12.75">
      <c r="B124" s="5">
        <v>171000</v>
      </c>
      <c r="C124" s="5">
        <f t="shared" si="5"/>
        <v>39734.302325581084</v>
      </c>
      <c r="D124" s="5">
        <f t="shared" si="4"/>
        <v>3311.1918604650905</v>
      </c>
      <c r="F124" s="9"/>
    </row>
    <row r="125" spans="2:6" ht="12.75">
      <c r="B125" s="5">
        <v>172000</v>
      </c>
      <c r="C125" s="5">
        <f t="shared" si="5"/>
        <v>39037.20930232527</v>
      </c>
      <c r="D125" s="5">
        <f t="shared" si="4"/>
        <v>3253.1007751937723</v>
      </c>
      <c r="F125" s="9"/>
    </row>
    <row r="126" spans="2:6" ht="12.75">
      <c r="B126" s="5">
        <v>173000</v>
      </c>
      <c r="C126" s="5">
        <f t="shared" si="5"/>
        <v>38340.11627906945</v>
      </c>
      <c r="D126" s="5">
        <f t="shared" si="4"/>
        <v>3195.009689922454</v>
      </c>
      <c r="F126" s="9"/>
    </row>
    <row r="127" spans="2:6" ht="12.75">
      <c r="B127" s="5">
        <v>174000</v>
      </c>
      <c r="C127" s="5">
        <f t="shared" si="5"/>
        <v>37643.023255813634</v>
      </c>
      <c r="D127" s="5">
        <f t="shared" si="4"/>
        <v>3136.9186046511363</v>
      </c>
      <c r="F127" s="9"/>
    </row>
    <row r="128" spans="2:6" ht="12.75">
      <c r="B128" s="5">
        <v>175000</v>
      </c>
      <c r="C128" s="5">
        <f t="shared" si="5"/>
        <v>36945.93023255782</v>
      </c>
      <c r="D128" s="5">
        <f t="shared" si="4"/>
        <v>3078.827519379818</v>
      </c>
      <c r="F128" s="9"/>
    </row>
    <row r="129" spans="2:6" ht="12.75">
      <c r="B129" s="5">
        <v>176000</v>
      </c>
      <c r="C129" s="5">
        <f t="shared" si="5"/>
        <v>36248.837209302</v>
      </c>
      <c r="D129" s="5">
        <f t="shared" si="4"/>
        <v>3020.7364341085</v>
      </c>
      <c r="F129" s="9"/>
    </row>
    <row r="130" spans="2:6" ht="12.75">
      <c r="B130" s="5">
        <v>177000</v>
      </c>
      <c r="C130" s="5">
        <f t="shared" si="5"/>
        <v>35551.744186046184</v>
      </c>
      <c r="D130" s="5">
        <f t="shared" si="4"/>
        <v>2962.645348837182</v>
      </c>
      <c r="F130" s="9"/>
    </row>
    <row r="131" spans="2:6" ht="12.75">
      <c r="B131" s="5">
        <v>178000</v>
      </c>
      <c r="C131" s="5">
        <f t="shared" si="5"/>
        <v>34854.65116279037</v>
      </c>
      <c r="D131" s="5">
        <f t="shared" si="4"/>
        <v>2904.554263565864</v>
      </c>
      <c r="F131" s="9"/>
    </row>
    <row r="132" spans="2:6" ht="12.75">
      <c r="B132" s="5">
        <v>179000</v>
      </c>
      <c r="C132" s="5">
        <f t="shared" si="5"/>
        <v>34157.55813953455</v>
      </c>
      <c r="D132" s="5">
        <f t="shared" si="4"/>
        <v>2846.4631782945457</v>
      </c>
      <c r="F132" s="9"/>
    </row>
    <row r="133" spans="2:6" ht="12.75">
      <c r="B133" s="5">
        <v>180000</v>
      </c>
      <c r="C133" s="5">
        <f t="shared" si="5"/>
        <v>33460.465116278734</v>
      </c>
      <c r="D133" s="5">
        <f t="shared" si="4"/>
        <v>2788.372093023228</v>
      </c>
      <c r="F133" s="9"/>
    </row>
    <row r="134" spans="2:6" ht="12.75">
      <c r="B134" s="5">
        <v>181000</v>
      </c>
      <c r="C134" s="5">
        <f t="shared" si="5"/>
        <v>32763.37209302292</v>
      </c>
      <c r="D134" s="5">
        <f t="shared" si="4"/>
        <v>2730.2810077519102</v>
      </c>
      <c r="F134" s="9"/>
    </row>
    <row r="135" spans="2:6" ht="12.75">
      <c r="B135" s="5">
        <v>182000</v>
      </c>
      <c r="C135" s="5">
        <f t="shared" si="5"/>
        <v>32066.279069767108</v>
      </c>
      <c r="D135" s="5">
        <f t="shared" si="4"/>
        <v>2672.1899224805925</v>
      </c>
      <c r="F135" s="9"/>
    </row>
    <row r="136" spans="2:6" ht="12.75">
      <c r="B136" s="5">
        <v>183000</v>
      </c>
      <c r="C136" s="5">
        <f t="shared" si="5"/>
        <v>31369.186046511295</v>
      </c>
      <c r="D136" s="5">
        <f t="shared" si="4"/>
        <v>2614.0988372092747</v>
      </c>
      <c r="F136" s="9"/>
    </row>
    <row r="137" spans="2:6" ht="12.75">
      <c r="B137" s="5">
        <v>184000</v>
      </c>
      <c r="C137" s="5">
        <f t="shared" si="5"/>
        <v>30672.093023255482</v>
      </c>
      <c r="D137" s="5">
        <f t="shared" si="4"/>
        <v>2556.007751937957</v>
      </c>
      <c r="F137" s="9"/>
    </row>
    <row r="138" spans="2:6" ht="12.75">
      <c r="B138" s="5">
        <v>185000</v>
      </c>
      <c r="C138" s="5">
        <f t="shared" si="5"/>
        <v>29974.99999999967</v>
      </c>
      <c r="D138" s="5">
        <f aca="true" t="shared" si="6" ref="D138:D181">C138/12</f>
        <v>2497.9166666666392</v>
      </c>
      <c r="F138" s="9"/>
    </row>
    <row r="139" spans="2:6" ht="12.75">
      <c r="B139" s="5">
        <v>186000</v>
      </c>
      <c r="C139" s="5">
        <f aca="true" t="shared" si="7" ref="C139:C181">C138-($C$9/172)</f>
        <v>29277.906976743856</v>
      </c>
      <c r="D139" s="5">
        <f t="shared" si="6"/>
        <v>2439.8255813953215</v>
      </c>
      <c r="F139" s="9"/>
    </row>
    <row r="140" spans="2:6" ht="12.75">
      <c r="B140" s="5">
        <v>187000</v>
      </c>
      <c r="C140" s="5">
        <f t="shared" si="7"/>
        <v>28580.813953488043</v>
      </c>
      <c r="D140" s="5">
        <f t="shared" si="6"/>
        <v>2381.7344961240037</v>
      </c>
      <c r="F140" s="9"/>
    </row>
    <row r="141" spans="2:6" ht="12.75">
      <c r="B141" s="5">
        <v>188000</v>
      </c>
      <c r="C141" s="5">
        <f t="shared" si="7"/>
        <v>27883.72093023223</v>
      </c>
      <c r="D141" s="5">
        <f t="shared" si="6"/>
        <v>2323.643410852686</v>
      </c>
      <c r="F141" s="9"/>
    </row>
    <row r="142" spans="2:6" ht="12.75">
      <c r="B142" s="5">
        <v>189000</v>
      </c>
      <c r="C142" s="5">
        <f t="shared" si="7"/>
        <v>27186.627906976417</v>
      </c>
      <c r="D142" s="5">
        <f t="shared" si="6"/>
        <v>2265.552325581368</v>
      </c>
      <c r="F142" s="9"/>
    </row>
    <row r="143" spans="2:6" ht="12.75">
      <c r="B143" s="5">
        <v>190000</v>
      </c>
      <c r="C143" s="5">
        <f t="shared" si="7"/>
        <v>26489.534883720604</v>
      </c>
      <c r="D143" s="5">
        <f t="shared" si="6"/>
        <v>2207.4612403100505</v>
      </c>
      <c r="F143" s="9"/>
    </row>
    <row r="144" spans="2:6" ht="12.75">
      <c r="B144" s="5">
        <v>191000</v>
      </c>
      <c r="C144" s="5">
        <f t="shared" si="7"/>
        <v>25792.44186046479</v>
      </c>
      <c r="D144" s="5">
        <f t="shared" si="6"/>
        <v>2149.3701550387327</v>
      </c>
      <c r="F144" s="9"/>
    </row>
    <row r="145" spans="2:6" ht="12.75">
      <c r="B145" s="5">
        <v>192000</v>
      </c>
      <c r="C145" s="5">
        <f t="shared" si="7"/>
        <v>25095.348837208978</v>
      </c>
      <c r="D145" s="5">
        <f t="shared" si="6"/>
        <v>2091.279069767415</v>
      </c>
      <c r="F145" s="9"/>
    </row>
    <row r="146" spans="2:6" ht="12.75">
      <c r="B146" s="5">
        <v>193000</v>
      </c>
      <c r="C146" s="5">
        <f t="shared" si="7"/>
        <v>24398.255813953165</v>
      </c>
      <c r="D146" s="5">
        <f t="shared" si="6"/>
        <v>2033.187984496097</v>
      </c>
      <c r="F146" s="9"/>
    </row>
    <row r="147" spans="2:6" ht="12.75">
      <c r="B147" s="5">
        <v>194000</v>
      </c>
      <c r="C147" s="5">
        <f t="shared" si="7"/>
        <v>23701.16279069735</v>
      </c>
      <c r="D147" s="5">
        <f t="shared" si="6"/>
        <v>1975.0968992247792</v>
      </c>
      <c r="F147" s="9"/>
    </row>
    <row r="148" spans="2:6" ht="12.75">
      <c r="B148" s="5">
        <v>195000</v>
      </c>
      <c r="C148" s="5">
        <f t="shared" si="7"/>
        <v>23004.06976744154</v>
      </c>
      <c r="D148" s="5">
        <f t="shared" si="6"/>
        <v>1917.0058139534615</v>
      </c>
      <c r="F148" s="9"/>
    </row>
    <row r="149" spans="2:6" ht="12.75">
      <c r="B149" s="5">
        <v>196000</v>
      </c>
      <c r="C149" s="5">
        <f t="shared" si="7"/>
        <v>22306.976744185726</v>
      </c>
      <c r="D149" s="5">
        <f t="shared" si="6"/>
        <v>1858.9147286821437</v>
      </c>
      <c r="F149" s="9"/>
    </row>
    <row r="150" spans="2:6" ht="12.75">
      <c r="B150" s="5">
        <v>197000</v>
      </c>
      <c r="C150" s="5">
        <f t="shared" si="7"/>
        <v>21609.883720929913</v>
      </c>
      <c r="D150" s="5">
        <f t="shared" si="6"/>
        <v>1800.823643410826</v>
      </c>
      <c r="F150" s="9"/>
    </row>
    <row r="151" spans="2:6" ht="12.75">
      <c r="B151" s="5">
        <v>198000</v>
      </c>
      <c r="C151" s="5">
        <f t="shared" si="7"/>
        <v>20912.7906976741</v>
      </c>
      <c r="D151" s="5">
        <f t="shared" si="6"/>
        <v>1742.7325581395082</v>
      </c>
      <c r="F151" s="9"/>
    </row>
    <row r="152" spans="2:6" ht="12.75">
      <c r="B152" s="5">
        <v>199000</v>
      </c>
      <c r="C152" s="5">
        <f t="shared" si="7"/>
        <v>20215.697674418287</v>
      </c>
      <c r="D152" s="5">
        <f t="shared" si="6"/>
        <v>1684.6414728681905</v>
      </c>
      <c r="F152" s="9"/>
    </row>
    <row r="153" spans="2:6" ht="12.75">
      <c r="B153" s="5">
        <v>200000</v>
      </c>
      <c r="C153" s="5">
        <f t="shared" si="7"/>
        <v>19518.604651162474</v>
      </c>
      <c r="D153" s="5">
        <f t="shared" si="6"/>
        <v>1626.5503875968727</v>
      </c>
      <c r="F153" s="9"/>
    </row>
    <row r="154" spans="2:6" ht="12.75">
      <c r="B154" s="5">
        <v>201000</v>
      </c>
      <c r="C154" s="5">
        <f t="shared" si="7"/>
        <v>18821.51162790666</v>
      </c>
      <c r="D154" s="5">
        <f t="shared" si="6"/>
        <v>1568.459302325555</v>
      </c>
      <c r="F154" s="9"/>
    </row>
    <row r="155" spans="2:6" ht="12.75">
      <c r="B155" s="5">
        <v>202000</v>
      </c>
      <c r="C155" s="5">
        <f t="shared" si="7"/>
        <v>18124.418604650848</v>
      </c>
      <c r="D155" s="5">
        <f t="shared" si="6"/>
        <v>1510.3682170542372</v>
      </c>
      <c r="F155" s="9"/>
    </row>
    <row r="156" spans="2:6" ht="12.75">
      <c r="B156" s="5">
        <v>203000</v>
      </c>
      <c r="C156" s="5">
        <f t="shared" si="7"/>
        <v>17427.325581395035</v>
      </c>
      <c r="D156" s="5">
        <f t="shared" si="6"/>
        <v>1452.2771317829195</v>
      </c>
      <c r="F156" s="9"/>
    </row>
    <row r="157" spans="2:6" ht="12.75">
      <c r="B157" s="5">
        <v>204000</v>
      </c>
      <c r="C157" s="5">
        <f t="shared" si="7"/>
        <v>16730.23255813922</v>
      </c>
      <c r="D157" s="5">
        <f t="shared" si="6"/>
        <v>1394.1860465116017</v>
      </c>
      <c r="F157" s="9"/>
    </row>
    <row r="158" spans="2:6" ht="12.75">
      <c r="B158" s="5">
        <v>205000</v>
      </c>
      <c r="C158" s="5">
        <f t="shared" si="7"/>
        <v>16033.139534883408</v>
      </c>
      <c r="D158" s="5">
        <f t="shared" si="6"/>
        <v>1336.094961240284</v>
      </c>
      <c r="F158" s="9"/>
    </row>
    <row r="159" spans="2:6" ht="12.75">
      <c r="B159" s="5">
        <v>206000</v>
      </c>
      <c r="C159" s="5">
        <f t="shared" si="7"/>
        <v>15336.046511627595</v>
      </c>
      <c r="D159" s="5">
        <f t="shared" si="6"/>
        <v>1278.0038759689662</v>
      </c>
      <c r="F159" s="9"/>
    </row>
    <row r="160" spans="2:6" ht="12.75">
      <c r="B160" s="5">
        <v>207000</v>
      </c>
      <c r="C160" s="5">
        <f t="shared" si="7"/>
        <v>14638.953488371782</v>
      </c>
      <c r="D160" s="5">
        <f t="shared" si="6"/>
        <v>1219.9127906976485</v>
      </c>
      <c r="F160" s="9"/>
    </row>
    <row r="161" spans="2:6" ht="12.75">
      <c r="B161" s="5">
        <v>208000</v>
      </c>
      <c r="C161" s="5">
        <f t="shared" si="7"/>
        <v>13941.86046511597</v>
      </c>
      <c r="D161" s="5">
        <f t="shared" si="6"/>
        <v>1161.8217054263307</v>
      </c>
      <c r="F161" s="9"/>
    </row>
    <row r="162" spans="2:6" ht="12.75">
      <c r="B162" s="5">
        <v>209000</v>
      </c>
      <c r="C162" s="5">
        <f t="shared" si="7"/>
        <v>13244.767441860156</v>
      </c>
      <c r="D162" s="5">
        <f t="shared" si="6"/>
        <v>1103.730620155013</v>
      </c>
      <c r="F162" s="9"/>
    </row>
    <row r="163" spans="2:6" ht="12.75">
      <c r="B163" s="5">
        <v>210000</v>
      </c>
      <c r="C163" s="5">
        <f t="shared" si="7"/>
        <v>12547.674418604343</v>
      </c>
      <c r="D163" s="5">
        <f t="shared" si="6"/>
        <v>1045.6395348836952</v>
      </c>
      <c r="F163" s="9"/>
    </row>
    <row r="164" spans="2:6" ht="12.75">
      <c r="B164" s="5">
        <v>211000</v>
      </c>
      <c r="C164" s="5">
        <f t="shared" si="7"/>
        <v>11850.58139534853</v>
      </c>
      <c r="D164" s="5">
        <f t="shared" si="6"/>
        <v>987.5484496123776</v>
      </c>
      <c r="F164" s="9"/>
    </row>
    <row r="165" spans="2:6" ht="12.75">
      <c r="B165" s="5">
        <v>212000</v>
      </c>
      <c r="C165" s="5">
        <f t="shared" si="7"/>
        <v>11153.488372092717</v>
      </c>
      <c r="D165" s="5">
        <f t="shared" si="6"/>
        <v>929.4573643410598</v>
      </c>
      <c r="F165" s="9"/>
    </row>
    <row r="166" spans="2:6" ht="12.75">
      <c r="B166" s="5">
        <v>213000</v>
      </c>
      <c r="C166" s="5">
        <f t="shared" si="7"/>
        <v>10456.395348836904</v>
      </c>
      <c r="D166" s="5">
        <f t="shared" si="6"/>
        <v>871.3662790697421</v>
      </c>
      <c r="F166" s="9"/>
    </row>
    <row r="167" spans="2:6" ht="12.75">
      <c r="B167" s="5">
        <v>214000</v>
      </c>
      <c r="C167" s="5">
        <f t="shared" si="7"/>
        <v>9759.302325581091</v>
      </c>
      <c r="D167" s="5">
        <f t="shared" si="6"/>
        <v>813.2751937984243</v>
      </c>
      <c r="F167" s="9"/>
    </row>
    <row r="168" spans="2:6" ht="12.75">
      <c r="B168" s="5">
        <v>215000</v>
      </c>
      <c r="C168" s="5">
        <f t="shared" si="7"/>
        <v>9062.209302325278</v>
      </c>
      <c r="D168" s="5">
        <f t="shared" si="6"/>
        <v>755.1841085271066</v>
      </c>
      <c r="F168" s="9"/>
    </row>
    <row r="169" spans="2:6" ht="12.75">
      <c r="B169" s="5">
        <v>216000</v>
      </c>
      <c r="C169" s="5">
        <f t="shared" si="7"/>
        <v>8365.116279069465</v>
      </c>
      <c r="D169" s="5">
        <f t="shared" si="6"/>
        <v>697.0930232557888</v>
      </c>
      <c r="F169" s="9"/>
    </row>
    <row r="170" spans="2:6" ht="12.75">
      <c r="B170" s="5">
        <v>217000</v>
      </c>
      <c r="C170" s="5">
        <f t="shared" si="7"/>
        <v>7668.023255813651</v>
      </c>
      <c r="D170" s="5">
        <f t="shared" si="6"/>
        <v>639.0019379844709</v>
      </c>
      <c r="F170" s="9"/>
    </row>
    <row r="171" spans="2:6" ht="12.75">
      <c r="B171" s="5">
        <v>218000</v>
      </c>
      <c r="C171" s="5">
        <f t="shared" si="7"/>
        <v>6970.930232557837</v>
      </c>
      <c r="D171" s="5">
        <f t="shared" si="6"/>
        <v>580.9108527131531</v>
      </c>
      <c r="F171" s="9"/>
    </row>
    <row r="172" spans="2:6" ht="12.75">
      <c r="B172" s="5">
        <v>219000</v>
      </c>
      <c r="C172" s="5">
        <f t="shared" si="7"/>
        <v>6273.837209302023</v>
      </c>
      <c r="D172" s="5">
        <f t="shared" si="6"/>
        <v>522.8197674418353</v>
      </c>
      <c r="F172" s="9"/>
    </row>
    <row r="173" spans="2:6" ht="12.75">
      <c r="B173" s="5">
        <v>220000</v>
      </c>
      <c r="C173" s="5">
        <f t="shared" si="7"/>
        <v>5576.7441860462095</v>
      </c>
      <c r="D173" s="5">
        <f t="shared" si="6"/>
        <v>464.72868217051746</v>
      </c>
      <c r="F173" s="9"/>
    </row>
    <row r="174" spans="2:6" ht="12.75">
      <c r="B174" s="5">
        <v>221000</v>
      </c>
      <c r="C174" s="5">
        <f t="shared" si="7"/>
        <v>4879.651162790396</v>
      </c>
      <c r="D174" s="5">
        <f t="shared" si="6"/>
        <v>406.63759689919965</v>
      </c>
      <c r="F174" s="9"/>
    </row>
    <row r="175" spans="2:6" ht="12.75">
      <c r="B175" s="5">
        <v>222000</v>
      </c>
      <c r="C175" s="5">
        <f t="shared" si="7"/>
        <v>4182.558139534582</v>
      </c>
      <c r="D175" s="5">
        <f t="shared" si="6"/>
        <v>348.5465116278818</v>
      </c>
      <c r="F175" s="9"/>
    </row>
    <row r="176" spans="2:6" ht="12.75">
      <c r="B176" s="5">
        <v>223000</v>
      </c>
      <c r="C176" s="5">
        <f t="shared" si="7"/>
        <v>3485.4651162787677</v>
      </c>
      <c r="D176" s="5">
        <f t="shared" si="6"/>
        <v>290.455426356564</v>
      </c>
      <c r="F176" s="9"/>
    </row>
    <row r="177" spans="2:6" ht="12.75">
      <c r="B177" s="5">
        <v>224000</v>
      </c>
      <c r="C177" s="5">
        <f t="shared" si="7"/>
        <v>2788.372093022954</v>
      </c>
      <c r="D177" s="5">
        <f t="shared" si="6"/>
        <v>232.36434108524614</v>
      </c>
      <c r="F177" s="9"/>
    </row>
    <row r="178" spans="2:6" ht="12.75">
      <c r="B178" s="5">
        <v>225000</v>
      </c>
      <c r="C178" s="5">
        <f t="shared" si="7"/>
        <v>2091.27906976714</v>
      </c>
      <c r="D178" s="5">
        <f t="shared" si="6"/>
        <v>174.27325581392833</v>
      </c>
      <c r="F178" s="9"/>
    </row>
    <row r="179" spans="2:6" ht="12.75">
      <c r="B179" s="5">
        <v>226000</v>
      </c>
      <c r="C179" s="5">
        <f t="shared" si="7"/>
        <v>1394.186046511326</v>
      </c>
      <c r="D179" s="5">
        <f t="shared" si="6"/>
        <v>116.18217054261049</v>
      </c>
      <c r="F179" s="9"/>
    </row>
    <row r="180" spans="2:6" ht="12.75">
      <c r="B180" s="5">
        <v>227000</v>
      </c>
      <c r="C180" s="5">
        <f t="shared" si="7"/>
        <v>697.093023255512</v>
      </c>
      <c r="D180" s="5">
        <f t="shared" si="6"/>
        <v>58.09108527129266</v>
      </c>
      <c r="F180" s="9"/>
    </row>
    <row r="181" spans="2:6" ht="12.75">
      <c r="B181" s="5" t="s">
        <v>7</v>
      </c>
      <c r="C181" s="5">
        <f t="shared" si="7"/>
        <v>-3.019522409886122E-10</v>
      </c>
      <c r="D181" s="5">
        <f t="shared" si="6"/>
        <v>-2.5162686749051016E-11</v>
      </c>
      <c r="F181" s="9"/>
    </row>
  </sheetData>
  <sheetProtection/>
  <mergeCells count="1">
    <mergeCell ref="B2:D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3"/>
  <sheetViews>
    <sheetView showGridLines="0" zoomScalePageLayoutView="0" workbookViewId="0" topLeftCell="A1">
      <selection activeCell="D33" sqref="D33"/>
    </sheetView>
  </sheetViews>
  <sheetFormatPr defaultColWidth="9.140625" defaultRowHeight="12.75"/>
  <cols>
    <col min="3" max="3" width="15.28125" style="0" customWidth="1"/>
    <col min="4" max="4" width="20.421875" style="4" customWidth="1"/>
    <col min="5" max="5" width="19.57421875" style="4" bestFit="1" customWidth="1"/>
  </cols>
  <sheetData>
    <row r="2" spans="3:6" ht="61.5" customHeight="1">
      <c r="C2" s="40" t="s">
        <v>11</v>
      </c>
      <c r="D2" s="40"/>
      <c r="E2" s="40"/>
      <c r="F2" s="40"/>
    </row>
    <row r="3" ht="12.75">
      <c r="A3" s="10"/>
    </row>
    <row r="4" spans="1:7" ht="60" customHeight="1">
      <c r="A4" s="17"/>
      <c r="B4" s="17"/>
      <c r="C4" s="40" t="s">
        <v>12</v>
      </c>
      <c r="D4" s="41"/>
      <c r="E4" s="41"/>
      <c r="F4" s="17"/>
      <c r="G4" s="17"/>
    </row>
    <row r="5" ht="12.75">
      <c r="D5" s="8" t="s">
        <v>38</v>
      </c>
    </row>
    <row r="6" spans="3:5" ht="38.25">
      <c r="C6" s="1" t="s">
        <v>3</v>
      </c>
      <c r="D6" s="2" t="s">
        <v>4</v>
      </c>
      <c r="E6" s="3" t="s">
        <v>5</v>
      </c>
    </row>
    <row r="7" ht="12.75">
      <c r="C7" s="4"/>
    </row>
    <row r="8" spans="1:5" ht="12.75">
      <c r="A8" s="6"/>
      <c r="C8" s="1" t="s">
        <v>0</v>
      </c>
      <c r="D8" s="1" t="s">
        <v>1</v>
      </c>
      <c r="E8" s="1" t="s">
        <v>2</v>
      </c>
    </row>
    <row r="9" spans="3:7" ht="12.75">
      <c r="C9" s="5" t="s">
        <v>13</v>
      </c>
      <c r="D9" s="5">
        <v>119900</v>
      </c>
      <c r="E9" s="5">
        <f>D9/12</f>
        <v>9991.666666666666</v>
      </c>
      <c r="G9" s="9"/>
    </row>
    <row r="10" spans="3:7" ht="12.75">
      <c r="C10" s="5">
        <v>85000</v>
      </c>
      <c r="D10" s="5">
        <f>D9-($D$9/234)</f>
        <v>119387.60683760684</v>
      </c>
      <c r="E10" s="5">
        <f aca="true" t="shared" si="0" ref="E10:E73">D10/12</f>
        <v>9948.967236467237</v>
      </c>
      <c r="G10" s="9"/>
    </row>
    <row r="11" spans="3:7" ht="12.75">
      <c r="C11" s="5">
        <v>86000</v>
      </c>
      <c r="D11" s="5">
        <f aca="true" t="shared" si="1" ref="D11:D74">D10-($D$9/234)</f>
        <v>118875.21367521369</v>
      </c>
      <c r="E11" s="5">
        <f t="shared" si="0"/>
        <v>9906.267806267808</v>
      </c>
      <c r="G11" s="9"/>
    </row>
    <row r="12" spans="3:7" ht="12.75">
      <c r="C12" s="5">
        <v>87000</v>
      </c>
      <c r="D12" s="5">
        <f t="shared" si="1"/>
        <v>118362.82051282053</v>
      </c>
      <c r="E12" s="5">
        <f t="shared" si="0"/>
        <v>9863.568376068377</v>
      </c>
      <c r="G12" s="9"/>
    </row>
    <row r="13" spans="3:7" ht="12.75">
      <c r="C13" s="5">
        <v>88000</v>
      </c>
      <c r="D13" s="5">
        <f t="shared" si="1"/>
        <v>117850.42735042737</v>
      </c>
      <c r="E13" s="5">
        <f t="shared" si="0"/>
        <v>9820.868945868948</v>
      </c>
      <c r="G13" s="9"/>
    </row>
    <row r="14" spans="3:7" ht="12.75">
      <c r="C14" s="5">
        <v>89000</v>
      </c>
      <c r="D14" s="5">
        <f t="shared" si="1"/>
        <v>117338.03418803422</v>
      </c>
      <c r="E14" s="5">
        <f t="shared" si="0"/>
        <v>9778.169515669519</v>
      </c>
      <c r="G14" s="9"/>
    </row>
    <row r="15" spans="3:7" ht="12.75">
      <c r="C15" s="5">
        <v>90000</v>
      </c>
      <c r="D15" s="5">
        <f t="shared" si="1"/>
        <v>116825.64102564106</v>
      </c>
      <c r="E15" s="5">
        <f t="shared" si="0"/>
        <v>9735.470085470088</v>
      </c>
      <c r="G15" s="9"/>
    </row>
    <row r="16" spans="3:7" ht="12.75">
      <c r="C16" s="5">
        <v>91000</v>
      </c>
      <c r="D16" s="5">
        <f t="shared" si="1"/>
        <v>116313.2478632479</v>
      </c>
      <c r="E16" s="5">
        <f t="shared" si="0"/>
        <v>9692.770655270659</v>
      </c>
      <c r="G16" s="9"/>
    </row>
    <row r="17" spans="3:7" ht="12.75">
      <c r="C17" s="5">
        <v>92000</v>
      </c>
      <c r="D17" s="5">
        <f t="shared" si="1"/>
        <v>115800.85470085475</v>
      </c>
      <c r="E17" s="5">
        <f t="shared" si="0"/>
        <v>9650.07122507123</v>
      </c>
      <c r="G17" s="9"/>
    </row>
    <row r="18" spans="3:7" ht="12.75">
      <c r="C18" s="5">
        <v>93000</v>
      </c>
      <c r="D18" s="5">
        <f t="shared" si="1"/>
        <v>115288.46153846159</v>
      </c>
      <c r="E18" s="5">
        <f t="shared" si="0"/>
        <v>9607.371794871799</v>
      </c>
      <c r="G18" s="9"/>
    </row>
    <row r="19" spans="3:7" ht="12.75">
      <c r="C19" s="5">
        <v>94000</v>
      </c>
      <c r="D19" s="5">
        <f t="shared" si="1"/>
        <v>114776.06837606843</v>
      </c>
      <c r="E19" s="5">
        <f t="shared" si="0"/>
        <v>9564.67236467237</v>
      </c>
      <c r="G19" s="9"/>
    </row>
    <row r="20" spans="3:7" ht="12.75">
      <c r="C20" s="5">
        <v>95000</v>
      </c>
      <c r="D20" s="5">
        <f t="shared" si="1"/>
        <v>114263.67521367528</v>
      </c>
      <c r="E20" s="5">
        <f t="shared" si="0"/>
        <v>9521.97293447294</v>
      </c>
      <c r="G20" s="9"/>
    </row>
    <row r="21" spans="3:7" ht="12.75">
      <c r="C21" s="5">
        <v>96000</v>
      </c>
      <c r="D21" s="5">
        <f t="shared" si="1"/>
        <v>113751.28205128212</v>
      </c>
      <c r="E21" s="5">
        <f t="shared" si="0"/>
        <v>9479.27350427351</v>
      </c>
      <c r="G21" s="9"/>
    </row>
    <row r="22" spans="3:7" ht="12.75">
      <c r="C22" s="5">
        <v>97000</v>
      </c>
      <c r="D22" s="5">
        <f t="shared" si="1"/>
        <v>113238.88888888896</v>
      </c>
      <c r="E22" s="5">
        <f t="shared" si="0"/>
        <v>9436.57407407408</v>
      </c>
      <c r="G22" s="9"/>
    </row>
    <row r="23" spans="3:7" ht="12.75">
      <c r="C23" s="5">
        <v>98000</v>
      </c>
      <c r="D23" s="5">
        <f t="shared" si="1"/>
        <v>112726.4957264958</v>
      </c>
      <c r="E23" s="5">
        <f t="shared" si="0"/>
        <v>9393.874643874651</v>
      </c>
      <c r="G23" s="9"/>
    </row>
    <row r="24" spans="3:7" ht="12.75">
      <c r="C24" s="5">
        <v>99000</v>
      </c>
      <c r="D24" s="5">
        <f t="shared" si="1"/>
        <v>112214.10256410265</v>
      </c>
      <c r="E24" s="5">
        <f t="shared" si="0"/>
        <v>9351.17521367522</v>
      </c>
      <c r="G24" s="9"/>
    </row>
    <row r="25" spans="3:7" ht="12.75">
      <c r="C25" s="5">
        <v>100000</v>
      </c>
      <c r="D25" s="5">
        <f t="shared" si="1"/>
        <v>111701.7094017095</v>
      </c>
      <c r="E25" s="5">
        <f t="shared" si="0"/>
        <v>9308.475783475791</v>
      </c>
      <c r="G25" s="9"/>
    </row>
    <row r="26" spans="3:7" ht="12.75">
      <c r="C26" s="5">
        <v>101000</v>
      </c>
      <c r="D26" s="5">
        <f t="shared" si="1"/>
        <v>111189.31623931634</v>
      </c>
      <c r="E26" s="5">
        <f t="shared" si="0"/>
        <v>9265.776353276362</v>
      </c>
      <c r="G26" s="9"/>
    </row>
    <row r="27" spans="3:7" ht="12.75">
      <c r="C27" s="5">
        <v>102000</v>
      </c>
      <c r="D27" s="5">
        <f t="shared" si="1"/>
        <v>110676.92307692318</v>
      </c>
      <c r="E27" s="5">
        <f t="shared" si="0"/>
        <v>9223.076923076931</v>
      </c>
      <c r="G27" s="9"/>
    </row>
    <row r="28" spans="3:7" ht="12.75">
      <c r="C28" s="5">
        <v>103000</v>
      </c>
      <c r="D28" s="5">
        <f t="shared" si="1"/>
        <v>110164.52991453002</v>
      </c>
      <c r="E28" s="5">
        <f t="shared" si="0"/>
        <v>9180.377492877502</v>
      </c>
      <c r="G28" s="9"/>
    </row>
    <row r="29" spans="3:7" ht="12.75">
      <c r="C29" s="5">
        <v>104000</v>
      </c>
      <c r="D29" s="5">
        <f t="shared" si="1"/>
        <v>109652.13675213687</v>
      </c>
      <c r="E29" s="5">
        <f t="shared" si="0"/>
        <v>9137.678062678073</v>
      </c>
      <c r="G29" s="9"/>
    </row>
    <row r="30" spans="3:7" ht="12.75">
      <c r="C30" s="5">
        <v>105000</v>
      </c>
      <c r="D30" s="5">
        <f t="shared" si="1"/>
        <v>109139.74358974371</v>
      </c>
      <c r="E30" s="5">
        <f t="shared" si="0"/>
        <v>9094.978632478642</v>
      </c>
      <c r="G30" s="9"/>
    </row>
    <row r="31" spans="3:7" ht="12.75">
      <c r="C31" s="5">
        <v>106000</v>
      </c>
      <c r="D31" s="5">
        <f t="shared" si="1"/>
        <v>108627.35042735055</v>
      </c>
      <c r="E31" s="5">
        <f t="shared" si="0"/>
        <v>9052.279202279213</v>
      </c>
      <c r="G31" s="9"/>
    </row>
    <row r="32" spans="3:7" ht="12.75">
      <c r="C32" s="5">
        <v>107000</v>
      </c>
      <c r="D32" s="5">
        <f t="shared" si="1"/>
        <v>108114.9572649574</v>
      </c>
      <c r="E32" s="5">
        <f t="shared" si="0"/>
        <v>9009.579772079784</v>
      </c>
      <c r="G32" s="9"/>
    </row>
    <row r="33" spans="3:7" ht="12.75">
      <c r="C33" s="5">
        <v>108000</v>
      </c>
      <c r="D33" s="5">
        <f t="shared" si="1"/>
        <v>107602.56410256424</v>
      </c>
      <c r="E33" s="5">
        <f t="shared" si="0"/>
        <v>8966.880341880353</v>
      </c>
      <c r="G33" s="9"/>
    </row>
    <row r="34" spans="3:7" ht="12.75">
      <c r="C34" s="5">
        <v>109000</v>
      </c>
      <c r="D34" s="5">
        <f t="shared" si="1"/>
        <v>107090.17094017108</v>
      </c>
      <c r="E34" s="5">
        <f t="shared" si="0"/>
        <v>8924.180911680924</v>
      </c>
      <c r="G34" s="9"/>
    </row>
    <row r="35" spans="3:7" ht="12.75">
      <c r="C35" s="5">
        <v>110000</v>
      </c>
      <c r="D35" s="5">
        <f t="shared" si="1"/>
        <v>106577.77777777793</v>
      </c>
      <c r="E35" s="5">
        <f t="shared" si="0"/>
        <v>8881.481481481494</v>
      </c>
      <c r="G35" s="9"/>
    </row>
    <row r="36" spans="3:7" ht="12.75">
      <c r="C36" s="5">
        <v>111000</v>
      </c>
      <c r="D36" s="5">
        <f t="shared" si="1"/>
        <v>106065.38461538477</v>
      </c>
      <c r="E36" s="5">
        <f t="shared" si="0"/>
        <v>8838.782051282064</v>
      </c>
      <c r="G36" s="9"/>
    </row>
    <row r="37" spans="3:7" ht="12.75">
      <c r="C37" s="5">
        <v>112000</v>
      </c>
      <c r="D37" s="5">
        <f t="shared" si="1"/>
        <v>105552.99145299161</v>
      </c>
      <c r="E37" s="5">
        <f t="shared" si="0"/>
        <v>8796.082621082634</v>
      </c>
      <c r="G37" s="9"/>
    </row>
    <row r="38" spans="3:7" ht="12.75">
      <c r="C38" s="5">
        <v>113000</v>
      </c>
      <c r="D38" s="5">
        <f t="shared" si="1"/>
        <v>105040.59829059846</v>
      </c>
      <c r="E38" s="5">
        <f t="shared" si="0"/>
        <v>8753.383190883205</v>
      </c>
      <c r="G38" s="9"/>
    </row>
    <row r="39" spans="3:7" ht="12.75">
      <c r="C39" s="5">
        <v>114000</v>
      </c>
      <c r="D39" s="5">
        <f t="shared" si="1"/>
        <v>104528.2051282053</v>
      </c>
      <c r="E39" s="5">
        <f t="shared" si="0"/>
        <v>8710.683760683774</v>
      </c>
      <c r="G39" s="9"/>
    </row>
    <row r="40" spans="3:7" ht="12.75">
      <c r="C40" s="5">
        <v>115000</v>
      </c>
      <c r="D40" s="5">
        <f t="shared" si="1"/>
        <v>104015.81196581214</v>
      </c>
      <c r="E40" s="5">
        <f t="shared" si="0"/>
        <v>8667.984330484345</v>
      </c>
      <c r="G40" s="9"/>
    </row>
    <row r="41" spans="3:7" ht="12.75">
      <c r="C41" s="5">
        <v>116000</v>
      </c>
      <c r="D41" s="5">
        <f t="shared" si="1"/>
        <v>103503.41880341899</v>
      </c>
      <c r="E41" s="5">
        <f t="shared" si="0"/>
        <v>8625.284900284916</v>
      </c>
      <c r="G41" s="9"/>
    </row>
    <row r="42" spans="3:7" ht="12.75">
      <c r="C42" s="5">
        <v>117000</v>
      </c>
      <c r="D42" s="5">
        <f t="shared" si="1"/>
        <v>102991.02564102583</v>
      </c>
      <c r="E42" s="5">
        <f t="shared" si="0"/>
        <v>8582.585470085485</v>
      </c>
      <c r="G42" s="9"/>
    </row>
    <row r="43" spans="3:7" ht="12.75">
      <c r="C43" s="5">
        <v>118000</v>
      </c>
      <c r="D43" s="5">
        <f t="shared" si="1"/>
        <v>102478.63247863267</v>
      </c>
      <c r="E43" s="5">
        <f t="shared" si="0"/>
        <v>8539.886039886056</v>
      </c>
      <c r="G43" s="9"/>
    </row>
    <row r="44" spans="3:7" ht="12.75">
      <c r="C44" s="5">
        <v>119000</v>
      </c>
      <c r="D44" s="5">
        <f t="shared" si="1"/>
        <v>101966.23931623952</v>
      </c>
      <c r="E44" s="5">
        <f t="shared" si="0"/>
        <v>8497.186609686627</v>
      </c>
      <c r="G44" s="9"/>
    </row>
    <row r="45" spans="3:7" ht="12.75">
      <c r="C45" s="5">
        <v>120000</v>
      </c>
      <c r="D45" s="5">
        <f t="shared" si="1"/>
        <v>101453.84615384636</v>
      </c>
      <c r="E45" s="5">
        <f t="shared" si="0"/>
        <v>8454.487179487196</v>
      </c>
      <c r="G45" s="9"/>
    </row>
    <row r="46" spans="3:7" ht="12.75">
      <c r="C46" s="5">
        <v>121000</v>
      </c>
      <c r="D46" s="5">
        <f t="shared" si="1"/>
        <v>100941.4529914532</v>
      </c>
      <c r="E46" s="5">
        <f t="shared" si="0"/>
        <v>8411.787749287767</v>
      </c>
      <c r="G46" s="9"/>
    </row>
    <row r="47" spans="3:7" ht="12.75">
      <c r="C47" s="5">
        <v>122000</v>
      </c>
      <c r="D47" s="5">
        <f t="shared" si="1"/>
        <v>100429.05982906005</v>
      </c>
      <c r="E47" s="5">
        <f t="shared" si="0"/>
        <v>8369.088319088338</v>
      </c>
      <c r="G47" s="9"/>
    </row>
    <row r="48" spans="3:7" ht="12.75">
      <c r="C48" s="5">
        <v>123000</v>
      </c>
      <c r="D48" s="5">
        <f t="shared" si="1"/>
        <v>99916.66666666689</v>
      </c>
      <c r="E48" s="5">
        <f t="shared" si="0"/>
        <v>8326.388888888907</v>
      </c>
      <c r="G48" s="9"/>
    </row>
    <row r="49" spans="3:7" ht="12.75">
      <c r="C49" s="5">
        <v>124000</v>
      </c>
      <c r="D49" s="5">
        <f t="shared" si="1"/>
        <v>99404.27350427373</v>
      </c>
      <c r="E49" s="5">
        <f t="shared" si="0"/>
        <v>8283.689458689478</v>
      </c>
      <c r="G49" s="9"/>
    </row>
    <row r="50" spans="3:7" ht="12.75">
      <c r="C50" s="5">
        <v>125000</v>
      </c>
      <c r="D50" s="5">
        <f t="shared" si="1"/>
        <v>98891.88034188058</v>
      </c>
      <c r="E50" s="5">
        <f t="shared" si="0"/>
        <v>8240.990028490049</v>
      </c>
      <c r="G50" s="9"/>
    </row>
    <row r="51" spans="3:7" ht="12.75">
      <c r="C51" s="5">
        <v>126000</v>
      </c>
      <c r="D51" s="5">
        <f t="shared" si="1"/>
        <v>98379.48717948742</v>
      </c>
      <c r="E51" s="5">
        <f t="shared" si="0"/>
        <v>8198.290598290618</v>
      </c>
      <c r="G51" s="9"/>
    </row>
    <row r="52" spans="3:7" ht="12.75">
      <c r="C52" s="5">
        <v>127000</v>
      </c>
      <c r="D52" s="5">
        <f t="shared" si="1"/>
        <v>97867.09401709426</v>
      </c>
      <c r="E52" s="5">
        <f t="shared" si="0"/>
        <v>8155.591168091189</v>
      </c>
      <c r="G52" s="9"/>
    </row>
    <row r="53" spans="3:7" ht="12.75">
      <c r="C53" s="5">
        <v>128000</v>
      </c>
      <c r="D53" s="5">
        <f t="shared" si="1"/>
        <v>97354.7008547011</v>
      </c>
      <c r="E53" s="5">
        <f t="shared" si="0"/>
        <v>8112.891737891759</v>
      </c>
      <c r="G53" s="9"/>
    </row>
    <row r="54" spans="3:7" ht="12.75">
      <c r="C54" s="5">
        <v>129000</v>
      </c>
      <c r="D54" s="5">
        <f t="shared" si="1"/>
        <v>96842.30769230795</v>
      </c>
      <c r="E54" s="5">
        <f t="shared" si="0"/>
        <v>8070.192307692329</v>
      </c>
      <c r="G54" s="9"/>
    </row>
    <row r="55" spans="3:7" ht="12.75">
      <c r="C55" s="5">
        <v>130000</v>
      </c>
      <c r="D55" s="5">
        <f t="shared" si="1"/>
        <v>96329.9145299148</v>
      </c>
      <c r="E55" s="5">
        <f t="shared" si="0"/>
        <v>8027.492877492899</v>
      </c>
      <c r="G55" s="9"/>
    </row>
    <row r="56" spans="3:7" ht="12.75">
      <c r="C56" s="5">
        <v>131000</v>
      </c>
      <c r="D56" s="5">
        <f t="shared" si="1"/>
        <v>95817.52136752164</v>
      </c>
      <c r="E56" s="5">
        <f t="shared" si="0"/>
        <v>7984.793447293469</v>
      </c>
      <c r="G56" s="9"/>
    </row>
    <row r="57" spans="3:7" ht="12.75">
      <c r="C57" s="5">
        <v>132000</v>
      </c>
      <c r="D57" s="5">
        <f t="shared" si="1"/>
        <v>95305.12820512848</v>
      </c>
      <c r="E57" s="5">
        <f t="shared" si="0"/>
        <v>7942.09401709404</v>
      </c>
      <c r="G57" s="9"/>
    </row>
    <row r="58" spans="3:7" ht="12.75">
      <c r="C58" s="5">
        <v>133000</v>
      </c>
      <c r="D58" s="5">
        <f t="shared" si="1"/>
        <v>94792.73504273532</v>
      </c>
      <c r="E58" s="5">
        <f t="shared" si="0"/>
        <v>7899.39458689461</v>
      </c>
      <c r="G58" s="9"/>
    </row>
    <row r="59" spans="3:7" ht="12.75">
      <c r="C59" s="5">
        <v>134000</v>
      </c>
      <c r="D59" s="5">
        <f t="shared" si="1"/>
        <v>94280.34188034217</v>
      </c>
      <c r="E59" s="5">
        <f t="shared" si="0"/>
        <v>7856.69515669518</v>
      </c>
      <c r="G59" s="9"/>
    </row>
    <row r="60" spans="3:7" ht="12.75">
      <c r="C60" s="5">
        <v>135000</v>
      </c>
      <c r="D60" s="5">
        <f t="shared" si="1"/>
        <v>93767.94871794901</v>
      </c>
      <c r="E60" s="5">
        <f t="shared" si="0"/>
        <v>7813.995726495751</v>
      </c>
      <c r="G60" s="9"/>
    </row>
    <row r="61" spans="3:7" ht="12.75">
      <c r="C61" s="5">
        <v>136000</v>
      </c>
      <c r="D61" s="5">
        <f t="shared" si="1"/>
        <v>93255.55555555585</v>
      </c>
      <c r="E61" s="5">
        <f t="shared" si="0"/>
        <v>7771.296296296321</v>
      </c>
      <c r="G61" s="9"/>
    </row>
    <row r="62" spans="3:7" ht="12.75">
      <c r="C62" s="5">
        <v>137000</v>
      </c>
      <c r="D62" s="5">
        <f t="shared" si="1"/>
        <v>92743.1623931627</v>
      </c>
      <c r="E62" s="5">
        <f t="shared" si="0"/>
        <v>7728.596866096891</v>
      </c>
      <c r="G62" s="9"/>
    </row>
    <row r="63" spans="3:7" ht="12.75">
      <c r="C63" s="5">
        <v>138000</v>
      </c>
      <c r="D63" s="5">
        <f t="shared" si="1"/>
        <v>92230.76923076954</v>
      </c>
      <c r="E63" s="5">
        <f t="shared" si="0"/>
        <v>7685.897435897462</v>
      </c>
      <c r="G63" s="9"/>
    </row>
    <row r="64" spans="3:7" ht="12.75">
      <c r="C64" s="5">
        <v>139000</v>
      </c>
      <c r="D64" s="5">
        <f t="shared" si="1"/>
        <v>91718.37606837638</v>
      </c>
      <c r="E64" s="5">
        <f t="shared" si="0"/>
        <v>7643.198005698032</v>
      </c>
      <c r="G64" s="9"/>
    </row>
    <row r="65" spans="3:7" ht="12.75">
      <c r="C65" s="5">
        <v>140000</v>
      </c>
      <c r="D65" s="5">
        <f t="shared" si="1"/>
        <v>91205.98290598323</v>
      </c>
      <c r="E65" s="5">
        <f t="shared" si="0"/>
        <v>7600.498575498602</v>
      </c>
      <c r="G65" s="9"/>
    </row>
    <row r="66" spans="3:7" ht="12.75">
      <c r="C66" s="5">
        <v>141000</v>
      </c>
      <c r="D66" s="5">
        <f t="shared" si="1"/>
        <v>90693.58974359007</v>
      </c>
      <c r="E66" s="5">
        <f t="shared" si="0"/>
        <v>7557.799145299173</v>
      </c>
      <c r="G66" s="9"/>
    </row>
    <row r="67" spans="3:7" ht="12.75">
      <c r="C67" s="5">
        <v>142000</v>
      </c>
      <c r="D67" s="5">
        <f t="shared" si="1"/>
        <v>90181.19658119691</v>
      </c>
      <c r="E67" s="5">
        <f t="shared" si="0"/>
        <v>7515.099715099743</v>
      </c>
      <c r="G67" s="9"/>
    </row>
    <row r="68" spans="3:7" ht="12.75">
      <c r="C68" s="5">
        <v>143000</v>
      </c>
      <c r="D68" s="5">
        <f t="shared" si="1"/>
        <v>89668.80341880376</v>
      </c>
      <c r="E68" s="5">
        <f t="shared" si="0"/>
        <v>7472.400284900313</v>
      </c>
      <c r="G68" s="9"/>
    </row>
    <row r="69" spans="3:7" ht="12.75">
      <c r="C69" s="5">
        <v>144000</v>
      </c>
      <c r="D69" s="5">
        <f t="shared" si="1"/>
        <v>89156.4102564106</v>
      </c>
      <c r="E69" s="5">
        <f t="shared" si="0"/>
        <v>7429.700854700884</v>
      </c>
      <c r="G69" s="9"/>
    </row>
    <row r="70" spans="3:7" ht="12.75">
      <c r="C70" s="5">
        <v>145000</v>
      </c>
      <c r="D70" s="5">
        <f t="shared" si="1"/>
        <v>88644.01709401744</v>
      </c>
      <c r="E70" s="5">
        <f t="shared" si="0"/>
        <v>7387.001424501454</v>
      </c>
      <c r="G70" s="9"/>
    </row>
    <row r="71" spans="3:7" ht="12.75">
      <c r="C71" s="5">
        <v>146000</v>
      </c>
      <c r="D71" s="5">
        <f t="shared" si="1"/>
        <v>88131.62393162429</v>
      </c>
      <c r="E71" s="5">
        <f t="shared" si="0"/>
        <v>7344.301994302024</v>
      </c>
      <c r="G71" s="9"/>
    </row>
    <row r="72" spans="3:7" ht="12.75">
      <c r="C72" s="5">
        <v>147000</v>
      </c>
      <c r="D72" s="5">
        <f t="shared" si="1"/>
        <v>87619.23076923113</v>
      </c>
      <c r="E72" s="5">
        <f t="shared" si="0"/>
        <v>7301.602564102594</v>
      </c>
      <c r="G72" s="9"/>
    </row>
    <row r="73" spans="3:7" ht="12.75">
      <c r="C73" s="5">
        <v>148000</v>
      </c>
      <c r="D73" s="5">
        <f t="shared" si="1"/>
        <v>87106.83760683797</v>
      </c>
      <c r="E73" s="5">
        <f t="shared" si="0"/>
        <v>7258.903133903164</v>
      </c>
      <c r="G73" s="9"/>
    </row>
    <row r="74" spans="3:7" ht="12.75">
      <c r="C74" s="5">
        <v>149000</v>
      </c>
      <c r="D74" s="5">
        <f t="shared" si="1"/>
        <v>86594.44444444482</v>
      </c>
      <c r="E74" s="5">
        <f aca="true" t="shared" si="2" ref="E74:E137">D74/12</f>
        <v>7216.203703703734</v>
      </c>
      <c r="G74" s="9"/>
    </row>
    <row r="75" spans="3:7" ht="12.75">
      <c r="C75" s="5">
        <v>150000</v>
      </c>
      <c r="D75" s="5">
        <f aca="true" t="shared" si="3" ref="D75:D138">D74-($D$9/234)</f>
        <v>86082.05128205166</v>
      </c>
      <c r="E75" s="5">
        <f t="shared" si="2"/>
        <v>7173.504273504305</v>
      </c>
      <c r="G75" s="9"/>
    </row>
    <row r="76" spans="3:7" ht="12.75">
      <c r="C76" s="5">
        <v>151000</v>
      </c>
      <c r="D76" s="5">
        <f t="shared" si="3"/>
        <v>85569.6581196585</v>
      </c>
      <c r="E76" s="5">
        <f t="shared" si="2"/>
        <v>7130.804843304875</v>
      </c>
      <c r="G76" s="9"/>
    </row>
    <row r="77" spans="3:7" ht="12.75">
      <c r="C77" s="5">
        <v>152000</v>
      </c>
      <c r="D77" s="5">
        <f t="shared" si="3"/>
        <v>85057.26495726535</v>
      </c>
      <c r="E77" s="5">
        <f t="shared" si="2"/>
        <v>7088.105413105445</v>
      </c>
      <c r="G77" s="9"/>
    </row>
    <row r="78" spans="3:7" ht="12.75">
      <c r="C78" s="5">
        <v>153000</v>
      </c>
      <c r="D78" s="5">
        <f t="shared" si="3"/>
        <v>84544.87179487219</v>
      </c>
      <c r="E78" s="5">
        <f t="shared" si="2"/>
        <v>7045.405982906016</v>
      </c>
      <c r="G78" s="9"/>
    </row>
    <row r="79" spans="3:7" ht="12.75">
      <c r="C79" s="5">
        <v>154000</v>
      </c>
      <c r="D79" s="5">
        <f t="shared" si="3"/>
        <v>84032.47863247903</v>
      </c>
      <c r="E79" s="5">
        <f t="shared" si="2"/>
        <v>7002.706552706586</v>
      </c>
      <c r="G79" s="9"/>
    </row>
    <row r="80" spans="3:7" ht="12.75">
      <c r="C80" s="5">
        <v>155000</v>
      </c>
      <c r="D80" s="5">
        <f t="shared" si="3"/>
        <v>83520.08547008588</v>
      </c>
      <c r="E80" s="5">
        <f t="shared" si="2"/>
        <v>6960.007122507156</v>
      </c>
      <c r="G80" s="9"/>
    </row>
    <row r="81" spans="3:7" ht="12.75">
      <c r="C81" s="5">
        <v>156000</v>
      </c>
      <c r="D81" s="5">
        <f t="shared" si="3"/>
        <v>83007.69230769272</v>
      </c>
      <c r="E81" s="5">
        <f t="shared" si="2"/>
        <v>6917.307692307727</v>
      </c>
      <c r="G81" s="9"/>
    </row>
    <row r="82" spans="3:7" ht="12.75">
      <c r="C82" s="5">
        <v>157000</v>
      </c>
      <c r="D82" s="5">
        <f t="shared" si="3"/>
        <v>82495.29914529956</v>
      </c>
      <c r="E82" s="5">
        <f t="shared" si="2"/>
        <v>6874.608262108297</v>
      </c>
      <c r="G82" s="9"/>
    </row>
    <row r="83" spans="3:7" ht="12.75">
      <c r="C83" s="5">
        <v>158000</v>
      </c>
      <c r="D83" s="5">
        <f t="shared" si="3"/>
        <v>81982.9059829064</v>
      </c>
      <c r="E83" s="5">
        <f t="shared" si="2"/>
        <v>6831.908831908867</v>
      </c>
      <c r="G83" s="9"/>
    </row>
    <row r="84" spans="3:7" ht="12.75">
      <c r="C84" s="5">
        <v>159000</v>
      </c>
      <c r="D84" s="5">
        <f t="shared" si="3"/>
        <v>81470.51282051325</v>
      </c>
      <c r="E84" s="5">
        <f t="shared" si="2"/>
        <v>6789.209401709438</v>
      </c>
      <c r="G84" s="9"/>
    </row>
    <row r="85" spans="3:7" ht="12.75">
      <c r="C85" s="5">
        <v>160000</v>
      </c>
      <c r="D85" s="5">
        <f t="shared" si="3"/>
        <v>80958.1196581201</v>
      </c>
      <c r="E85" s="5">
        <f t="shared" si="2"/>
        <v>6746.509971510008</v>
      </c>
      <c r="G85" s="9"/>
    </row>
    <row r="86" spans="3:7" ht="12.75">
      <c r="C86" s="5">
        <v>161000</v>
      </c>
      <c r="D86" s="5">
        <f t="shared" si="3"/>
        <v>80445.72649572694</v>
      </c>
      <c r="E86" s="5">
        <f t="shared" si="2"/>
        <v>6703.810541310578</v>
      </c>
      <c r="G86" s="9"/>
    </row>
    <row r="87" spans="3:7" ht="12.75">
      <c r="C87" s="5">
        <v>162000</v>
      </c>
      <c r="D87" s="5">
        <f t="shared" si="3"/>
        <v>79933.33333333378</v>
      </c>
      <c r="E87" s="5">
        <f t="shared" si="2"/>
        <v>6661.111111111149</v>
      </c>
      <c r="G87" s="9"/>
    </row>
    <row r="88" spans="3:7" ht="12.75">
      <c r="C88" s="5">
        <v>163000</v>
      </c>
      <c r="D88" s="5">
        <f t="shared" si="3"/>
        <v>79420.94017094062</v>
      </c>
      <c r="E88" s="5">
        <f t="shared" si="2"/>
        <v>6618.411680911719</v>
      </c>
      <c r="G88" s="9"/>
    </row>
    <row r="89" spans="3:7" ht="12.75">
      <c r="C89" s="5">
        <v>164000</v>
      </c>
      <c r="D89" s="5">
        <f t="shared" si="3"/>
        <v>78908.54700854747</v>
      </c>
      <c r="E89" s="5">
        <f t="shared" si="2"/>
        <v>6575.712250712289</v>
      </c>
      <c r="G89" s="9"/>
    </row>
    <row r="90" spans="3:7" ht="12.75">
      <c r="C90" s="5">
        <v>165000</v>
      </c>
      <c r="D90" s="5">
        <f t="shared" si="3"/>
        <v>78396.15384615431</v>
      </c>
      <c r="E90" s="5">
        <f t="shared" si="2"/>
        <v>6533.012820512859</v>
      </c>
      <c r="G90" s="9"/>
    </row>
    <row r="91" spans="3:7" ht="12.75">
      <c r="C91" s="5">
        <v>166000</v>
      </c>
      <c r="D91" s="5">
        <f t="shared" si="3"/>
        <v>77883.76068376115</v>
      </c>
      <c r="E91" s="5">
        <f t="shared" si="2"/>
        <v>6490.313390313429</v>
      </c>
      <c r="G91" s="9"/>
    </row>
    <row r="92" spans="3:7" ht="12.75">
      <c r="C92" s="5">
        <v>167000</v>
      </c>
      <c r="D92" s="5">
        <f t="shared" si="3"/>
        <v>77371.367521368</v>
      </c>
      <c r="E92" s="5">
        <f t="shared" si="2"/>
        <v>6447.613960113999</v>
      </c>
      <c r="G92" s="9"/>
    </row>
    <row r="93" spans="3:7" ht="12.75">
      <c r="C93" s="5">
        <v>168000</v>
      </c>
      <c r="D93" s="5">
        <f t="shared" si="3"/>
        <v>76858.97435897484</v>
      </c>
      <c r="E93" s="5">
        <f t="shared" si="2"/>
        <v>6404.91452991457</v>
      </c>
      <c r="G93" s="9"/>
    </row>
    <row r="94" spans="3:7" ht="12.75">
      <c r="C94" s="5">
        <v>169000</v>
      </c>
      <c r="D94" s="5">
        <f t="shared" si="3"/>
        <v>76346.58119658168</v>
      </c>
      <c r="E94" s="5">
        <f t="shared" si="2"/>
        <v>6362.21509971514</v>
      </c>
      <c r="G94" s="9"/>
    </row>
    <row r="95" spans="3:7" ht="12.75">
      <c r="C95" s="5">
        <v>170000</v>
      </c>
      <c r="D95" s="5">
        <f t="shared" si="3"/>
        <v>75834.18803418853</v>
      </c>
      <c r="E95" s="5">
        <f t="shared" si="2"/>
        <v>6319.51566951571</v>
      </c>
      <c r="G95" s="9"/>
    </row>
    <row r="96" spans="3:7" ht="12.75">
      <c r="C96" s="5">
        <v>171000</v>
      </c>
      <c r="D96" s="5">
        <f t="shared" si="3"/>
        <v>75321.79487179537</v>
      </c>
      <c r="E96" s="5">
        <f t="shared" si="2"/>
        <v>6276.816239316281</v>
      </c>
      <c r="G96" s="9"/>
    </row>
    <row r="97" spans="3:7" ht="12.75">
      <c r="C97" s="5">
        <v>172000</v>
      </c>
      <c r="D97" s="5">
        <f t="shared" si="3"/>
        <v>74809.40170940221</v>
      </c>
      <c r="E97" s="5">
        <f t="shared" si="2"/>
        <v>6234.116809116851</v>
      </c>
      <c r="G97" s="9"/>
    </row>
    <row r="98" spans="3:7" ht="12.75">
      <c r="C98" s="5">
        <v>173000</v>
      </c>
      <c r="D98" s="5">
        <f t="shared" si="3"/>
        <v>74297.00854700906</v>
      </c>
      <c r="E98" s="5">
        <f t="shared" si="2"/>
        <v>6191.417378917421</v>
      </c>
      <c r="G98" s="9"/>
    </row>
    <row r="99" spans="3:7" ht="12.75">
      <c r="C99" s="5">
        <v>174000</v>
      </c>
      <c r="D99" s="5">
        <f t="shared" si="3"/>
        <v>73784.6153846159</v>
      </c>
      <c r="E99" s="5">
        <f t="shared" si="2"/>
        <v>6148.717948717992</v>
      </c>
      <c r="G99" s="9"/>
    </row>
    <row r="100" spans="3:7" ht="12.75">
      <c r="C100" s="5">
        <v>175000</v>
      </c>
      <c r="D100" s="5">
        <f t="shared" si="3"/>
        <v>73272.22222222274</v>
      </c>
      <c r="E100" s="5">
        <f t="shared" si="2"/>
        <v>6106.018518518562</v>
      </c>
      <c r="G100" s="9"/>
    </row>
    <row r="101" spans="3:7" ht="12.75">
      <c r="C101" s="5">
        <v>176000</v>
      </c>
      <c r="D101" s="5">
        <f t="shared" si="3"/>
        <v>72759.82905982959</v>
      </c>
      <c r="E101" s="5">
        <f t="shared" si="2"/>
        <v>6063.319088319132</v>
      </c>
      <c r="G101" s="9"/>
    </row>
    <row r="102" spans="3:7" ht="12.75">
      <c r="C102" s="5">
        <v>177000</v>
      </c>
      <c r="D102" s="5">
        <f t="shared" si="3"/>
        <v>72247.43589743643</v>
      </c>
      <c r="E102" s="5">
        <f t="shared" si="2"/>
        <v>6020.619658119703</v>
      </c>
      <c r="G102" s="9"/>
    </row>
    <row r="103" spans="3:7" ht="12.75">
      <c r="C103" s="5">
        <v>178000</v>
      </c>
      <c r="D103" s="5">
        <f t="shared" si="3"/>
        <v>71735.04273504327</v>
      </c>
      <c r="E103" s="5">
        <f t="shared" si="2"/>
        <v>5977.920227920273</v>
      </c>
      <c r="G103" s="9"/>
    </row>
    <row r="104" spans="3:7" ht="12.75">
      <c r="C104" s="5">
        <v>179000</v>
      </c>
      <c r="D104" s="5">
        <f t="shared" si="3"/>
        <v>71222.64957265012</v>
      </c>
      <c r="E104" s="5">
        <f t="shared" si="2"/>
        <v>5935.220797720843</v>
      </c>
      <c r="G104" s="9"/>
    </row>
    <row r="105" spans="3:7" ht="12.75">
      <c r="C105" s="5">
        <v>180000</v>
      </c>
      <c r="D105" s="5">
        <f t="shared" si="3"/>
        <v>70710.25641025696</v>
      </c>
      <c r="E105" s="5">
        <f t="shared" si="2"/>
        <v>5892.521367521414</v>
      </c>
      <c r="G105" s="9"/>
    </row>
    <row r="106" spans="3:7" ht="12.75">
      <c r="C106" s="5">
        <v>181000</v>
      </c>
      <c r="D106" s="5">
        <f t="shared" si="3"/>
        <v>70197.8632478638</v>
      </c>
      <c r="E106" s="5">
        <f t="shared" si="2"/>
        <v>5849.821937321984</v>
      </c>
      <c r="G106" s="9"/>
    </row>
    <row r="107" spans="3:7" ht="12.75">
      <c r="C107" s="5">
        <v>182000</v>
      </c>
      <c r="D107" s="5">
        <f t="shared" si="3"/>
        <v>69685.47008547065</v>
      </c>
      <c r="E107" s="5">
        <f t="shared" si="2"/>
        <v>5807.1225071225535</v>
      </c>
      <c r="G107" s="9"/>
    </row>
    <row r="108" spans="3:7" ht="12.75">
      <c r="C108" s="5">
        <v>183000</v>
      </c>
      <c r="D108" s="5">
        <f t="shared" si="3"/>
        <v>69173.07692307749</v>
      </c>
      <c r="E108" s="5">
        <f t="shared" si="2"/>
        <v>5764.423076923124</v>
      </c>
      <c r="G108" s="9"/>
    </row>
    <row r="109" spans="3:7" ht="12.75">
      <c r="C109" s="5">
        <v>184000</v>
      </c>
      <c r="D109" s="5">
        <f t="shared" si="3"/>
        <v>68660.68376068433</v>
      </c>
      <c r="E109" s="5">
        <f t="shared" si="2"/>
        <v>5721.723646723694</v>
      </c>
      <c r="G109" s="9"/>
    </row>
    <row r="110" spans="3:7" ht="12.75">
      <c r="C110" s="5">
        <v>185000</v>
      </c>
      <c r="D110" s="5">
        <f t="shared" si="3"/>
        <v>68148.29059829118</v>
      </c>
      <c r="E110" s="5">
        <f t="shared" si="2"/>
        <v>5679.024216524264</v>
      </c>
      <c r="G110" s="9"/>
    </row>
    <row r="111" spans="3:7" ht="12.75">
      <c r="C111" s="5">
        <v>186000</v>
      </c>
      <c r="D111" s="5">
        <f t="shared" si="3"/>
        <v>67635.89743589802</v>
      </c>
      <c r="E111" s="5">
        <f t="shared" si="2"/>
        <v>5636.324786324835</v>
      </c>
      <c r="G111" s="9"/>
    </row>
    <row r="112" spans="3:7" ht="12.75">
      <c r="C112" s="5">
        <v>187000</v>
      </c>
      <c r="D112" s="5">
        <f t="shared" si="3"/>
        <v>67123.50427350486</v>
      </c>
      <c r="E112" s="5">
        <f t="shared" si="2"/>
        <v>5593.625356125405</v>
      </c>
      <c r="G112" s="9"/>
    </row>
    <row r="113" spans="3:7" ht="12.75">
      <c r="C113" s="5">
        <v>188000</v>
      </c>
      <c r="D113" s="5">
        <f t="shared" si="3"/>
        <v>66611.1111111117</v>
      </c>
      <c r="E113" s="5">
        <f t="shared" si="2"/>
        <v>5550.925925925975</v>
      </c>
      <c r="G113" s="9"/>
    </row>
    <row r="114" spans="3:7" ht="12.75">
      <c r="C114" s="5">
        <v>189000</v>
      </c>
      <c r="D114" s="5">
        <f t="shared" si="3"/>
        <v>66098.71794871855</v>
      </c>
      <c r="E114" s="5">
        <f t="shared" si="2"/>
        <v>5508.226495726546</v>
      </c>
      <c r="G114" s="9"/>
    </row>
    <row r="115" spans="3:7" ht="12.75">
      <c r="C115" s="5">
        <v>190000</v>
      </c>
      <c r="D115" s="5">
        <f t="shared" si="3"/>
        <v>65586.3247863254</v>
      </c>
      <c r="E115" s="5">
        <f t="shared" si="2"/>
        <v>5465.527065527116</v>
      </c>
      <c r="G115" s="9"/>
    </row>
    <row r="116" spans="3:7" ht="12.75">
      <c r="C116" s="5">
        <v>191000</v>
      </c>
      <c r="D116" s="5">
        <f t="shared" si="3"/>
        <v>65073.93162393223</v>
      </c>
      <c r="E116" s="5">
        <f t="shared" si="2"/>
        <v>5422.827635327686</v>
      </c>
      <c r="G116" s="9"/>
    </row>
    <row r="117" spans="3:7" ht="12.75">
      <c r="C117" s="5">
        <v>192000</v>
      </c>
      <c r="D117" s="5">
        <f t="shared" si="3"/>
        <v>64561.538461539065</v>
      </c>
      <c r="E117" s="5">
        <f t="shared" si="2"/>
        <v>5380.128205128255</v>
      </c>
      <c r="G117" s="9"/>
    </row>
    <row r="118" spans="3:7" ht="12.75">
      <c r="C118" s="5">
        <v>193000</v>
      </c>
      <c r="D118" s="5">
        <f t="shared" si="3"/>
        <v>64049.1452991459</v>
      </c>
      <c r="E118" s="5">
        <f t="shared" si="2"/>
        <v>5337.428774928825</v>
      </c>
      <c r="G118" s="9"/>
    </row>
    <row r="119" spans="3:7" ht="12.75">
      <c r="C119" s="5">
        <v>194000</v>
      </c>
      <c r="D119" s="5">
        <f t="shared" si="3"/>
        <v>63536.75213675274</v>
      </c>
      <c r="E119" s="5">
        <f t="shared" si="2"/>
        <v>5294.729344729395</v>
      </c>
      <c r="G119" s="9"/>
    </row>
    <row r="120" spans="3:7" ht="12.75">
      <c r="C120" s="5">
        <v>195000</v>
      </c>
      <c r="D120" s="5">
        <f t="shared" si="3"/>
        <v>63024.35897435957</v>
      </c>
      <c r="E120" s="5">
        <f t="shared" si="2"/>
        <v>5252.029914529964</v>
      </c>
      <c r="G120" s="9"/>
    </row>
    <row r="121" spans="3:7" ht="12.75">
      <c r="C121" s="5">
        <v>196000</v>
      </c>
      <c r="D121" s="5">
        <f t="shared" si="3"/>
        <v>62511.96581196641</v>
      </c>
      <c r="E121" s="5">
        <f t="shared" si="2"/>
        <v>5209.330484330534</v>
      </c>
      <c r="G121" s="9"/>
    </row>
    <row r="122" spans="3:7" ht="12.75">
      <c r="C122" s="5">
        <v>197000</v>
      </c>
      <c r="D122" s="5">
        <f t="shared" si="3"/>
        <v>61999.572649573245</v>
      </c>
      <c r="E122" s="5">
        <f t="shared" si="2"/>
        <v>5166.631054131104</v>
      </c>
      <c r="G122" s="9"/>
    </row>
    <row r="123" spans="3:7" ht="12.75">
      <c r="C123" s="5">
        <v>198000</v>
      </c>
      <c r="D123" s="5">
        <f t="shared" si="3"/>
        <v>61487.17948718008</v>
      </c>
      <c r="E123" s="5">
        <f t="shared" si="2"/>
        <v>5123.931623931673</v>
      </c>
      <c r="G123" s="9"/>
    </row>
    <row r="124" spans="3:7" ht="12.75">
      <c r="C124" s="5">
        <v>199000</v>
      </c>
      <c r="D124" s="5">
        <f t="shared" si="3"/>
        <v>60974.78632478692</v>
      </c>
      <c r="E124" s="5">
        <f t="shared" si="2"/>
        <v>5081.232193732243</v>
      </c>
      <c r="G124" s="9"/>
    </row>
    <row r="125" spans="3:7" ht="12.75">
      <c r="C125" s="5">
        <v>200000</v>
      </c>
      <c r="D125" s="5">
        <f t="shared" si="3"/>
        <v>60462.39316239375</v>
      </c>
      <c r="E125" s="5">
        <f t="shared" si="2"/>
        <v>5038.532763532813</v>
      </c>
      <c r="G125" s="9"/>
    </row>
    <row r="126" spans="3:7" ht="12.75">
      <c r="C126" s="5">
        <v>201000</v>
      </c>
      <c r="D126" s="5">
        <f t="shared" si="3"/>
        <v>59950.00000000059</v>
      </c>
      <c r="E126" s="5">
        <f t="shared" si="2"/>
        <v>4995.833333333382</v>
      </c>
      <c r="G126" s="9"/>
    </row>
    <row r="127" spans="3:7" ht="12.75">
      <c r="C127" s="5">
        <v>202000</v>
      </c>
      <c r="D127" s="5">
        <f t="shared" si="3"/>
        <v>59437.606837607425</v>
      </c>
      <c r="E127" s="5">
        <f t="shared" si="2"/>
        <v>4953.133903133952</v>
      </c>
      <c r="G127" s="9"/>
    </row>
    <row r="128" spans="3:7" ht="12.75">
      <c r="C128" s="5">
        <v>203000</v>
      </c>
      <c r="D128" s="5">
        <f t="shared" si="3"/>
        <v>58925.21367521426</v>
      </c>
      <c r="E128" s="5">
        <f t="shared" si="2"/>
        <v>4910.434472934522</v>
      </c>
      <c r="G128" s="9"/>
    </row>
    <row r="129" spans="3:7" ht="12.75">
      <c r="C129" s="5">
        <v>204000</v>
      </c>
      <c r="D129" s="5">
        <f t="shared" si="3"/>
        <v>58412.8205128211</v>
      </c>
      <c r="E129" s="5">
        <f t="shared" si="2"/>
        <v>4867.735042735091</v>
      </c>
      <c r="G129" s="9"/>
    </row>
    <row r="130" spans="3:7" ht="12.75">
      <c r="C130" s="5">
        <v>205000</v>
      </c>
      <c r="D130" s="5">
        <f t="shared" si="3"/>
        <v>57900.42735042793</v>
      </c>
      <c r="E130" s="5">
        <f t="shared" si="2"/>
        <v>4825.035612535661</v>
      </c>
      <c r="G130" s="9"/>
    </row>
    <row r="131" spans="3:7" ht="12.75">
      <c r="C131" s="5">
        <v>206000</v>
      </c>
      <c r="D131" s="5">
        <f t="shared" si="3"/>
        <v>57388.03418803477</v>
      </c>
      <c r="E131" s="5">
        <f t="shared" si="2"/>
        <v>4782.336182336231</v>
      </c>
      <c r="G131" s="9"/>
    </row>
    <row r="132" spans="3:7" ht="12.75">
      <c r="C132" s="5">
        <v>207000</v>
      </c>
      <c r="D132" s="5">
        <f t="shared" si="3"/>
        <v>56875.641025641606</v>
      </c>
      <c r="E132" s="5">
        <f t="shared" si="2"/>
        <v>4739.6367521368</v>
      </c>
      <c r="G132" s="9"/>
    </row>
    <row r="133" spans="3:7" ht="12.75">
      <c r="C133" s="5">
        <v>208000</v>
      </c>
      <c r="D133" s="5">
        <f t="shared" si="3"/>
        <v>56363.24786324844</v>
      </c>
      <c r="E133" s="5">
        <f t="shared" si="2"/>
        <v>4696.93732193737</v>
      </c>
      <c r="G133" s="9"/>
    </row>
    <row r="134" spans="3:7" ht="12.75">
      <c r="C134" s="5">
        <v>209000</v>
      </c>
      <c r="D134" s="5">
        <f t="shared" si="3"/>
        <v>55850.85470085528</v>
      </c>
      <c r="E134" s="5">
        <f t="shared" si="2"/>
        <v>4654.23789173794</v>
      </c>
      <c r="G134" s="9"/>
    </row>
    <row r="135" spans="3:7" ht="12.75">
      <c r="C135" s="5">
        <v>210000</v>
      </c>
      <c r="D135" s="5">
        <f t="shared" si="3"/>
        <v>55338.461538462114</v>
      </c>
      <c r="E135" s="5">
        <f t="shared" si="2"/>
        <v>4611.538461538509</v>
      </c>
      <c r="G135" s="9"/>
    </row>
    <row r="136" spans="3:7" ht="12.75">
      <c r="C136" s="5">
        <v>211000</v>
      </c>
      <c r="D136" s="5">
        <f t="shared" si="3"/>
        <v>54826.06837606895</v>
      </c>
      <c r="E136" s="5">
        <f t="shared" si="2"/>
        <v>4568.839031339079</v>
      </c>
      <c r="G136" s="9"/>
    </row>
    <row r="137" spans="3:7" ht="12.75">
      <c r="C137" s="5">
        <v>212000</v>
      </c>
      <c r="D137" s="5">
        <f t="shared" si="3"/>
        <v>54313.675213675786</v>
      </c>
      <c r="E137" s="5">
        <f t="shared" si="2"/>
        <v>4526.139601139649</v>
      </c>
      <c r="G137" s="9"/>
    </row>
    <row r="138" spans="3:7" ht="12.75">
      <c r="C138" s="5">
        <v>213000</v>
      </c>
      <c r="D138" s="5">
        <f t="shared" si="3"/>
        <v>53801.28205128262</v>
      </c>
      <c r="E138" s="5">
        <f aca="true" t="shared" si="4" ref="E138:E201">D138/12</f>
        <v>4483.440170940218</v>
      </c>
      <c r="G138" s="9"/>
    </row>
    <row r="139" spans="3:7" ht="12.75">
      <c r="C139" s="5">
        <v>214000</v>
      </c>
      <c r="D139" s="5">
        <f aca="true" t="shared" si="5" ref="D139:D202">D138-($D$9/234)</f>
        <v>53288.88888888946</v>
      </c>
      <c r="E139" s="5">
        <f t="shared" si="4"/>
        <v>4440.740740740788</v>
      </c>
      <c r="G139" s="9"/>
    </row>
    <row r="140" spans="3:7" ht="12.75">
      <c r="C140" s="5">
        <v>215000</v>
      </c>
      <c r="D140" s="5">
        <f t="shared" si="5"/>
        <v>52776.495726496294</v>
      </c>
      <c r="E140" s="5">
        <f t="shared" si="4"/>
        <v>4398.041310541358</v>
      </c>
      <c r="G140" s="9"/>
    </row>
    <row r="141" spans="3:7" ht="12.75">
      <c r="C141" s="5">
        <v>216000</v>
      </c>
      <c r="D141" s="5">
        <f t="shared" si="5"/>
        <v>52264.10256410313</v>
      </c>
      <c r="E141" s="5">
        <f t="shared" si="4"/>
        <v>4355.341880341927</v>
      </c>
      <c r="G141" s="9"/>
    </row>
    <row r="142" spans="3:7" ht="12.75">
      <c r="C142" s="5">
        <v>217000</v>
      </c>
      <c r="D142" s="5">
        <f t="shared" si="5"/>
        <v>51751.709401709966</v>
      </c>
      <c r="E142" s="5">
        <f t="shared" si="4"/>
        <v>4312.642450142497</v>
      </c>
      <c r="G142" s="9"/>
    </row>
    <row r="143" spans="3:7" ht="12.75">
      <c r="C143" s="5">
        <v>218000</v>
      </c>
      <c r="D143" s="5">
        <f t="shared" si="5"/>
        <v>51239.3162393168</v>
      </c>
      <c r="E143" s="5">
        <f t="shared" si="4"/>
        <v>4269.943019943067</v>
      </c>
      <c r="G143" s="9"/>
    </row>
    <row r="144" spans="3:7" ht="12.75">
      <c r="C144" s="5">
        <v>219000</v>
      </c>
      <c r="D144" s="5">
        <f t="shared" si="5"/>
        <v>50726.92307692364</v>
      </c>
      <c r="E144" s="5">
        <f t="shared" si="4"/>
        <v>4227.243589743636</v>
      </c>
      <c r="G144" s="9"/>
    </row>
    <row r="145" spans="3:7" ht="12.75">
      <c r="C145" s="5">
        <v>220000</v>
      </c>
      <c r="D145" s="5">
        <f t="shared" si="5"/>
        <v>50214.529914530474</v>
      </c>
      <c r="E145" s="5">
        <f t="shared" si="4"/>
        <v>4184.544159544206</v>
      </c>
      <c r="G145" s="9"/>
    </row>
    <row r="146" spans="3:7" ht="12.75">
      <c r="C146" s="5">
        <v>221000</v>
      </c>
      <c r="D146" s="5">
        <f t="shared" si="5"/>
        <v>49702.13675213731</v>
      </c>
      <c r="E146" s="5">
        <f t="shared" si="4"/>
        <v>4141.844729344776</v>
      </c>
      <c r="G146" s="9"/>
    </row>
    <row r="147" spans="3:7" ht="12.75">
      <c r="C147" s="5">
        <v>222000</v>
      </c>
      <c r="D147" s="5">
        <f t="shared" si="5"/>
        <v>49189.74358974415</v>
      </c>
      <c r="E147" s="5">
        <f t="shared" si="4"/>
        <v>4099.145299145345</v>
      </c>
      <c r="G147" s="9"/>
    </row>
    <row r="148" spans="3:7" ht="12.75">
      <c r="C148" s="5">
        <v>223000</v>
      </c>
      <c r="D148" s="5">
        <f t="shared" si="5"/>
        <v>48677.35042735098</v>
      </c>
      <c r="E148" s="5">
        <f t="shared" si="4"/>
        <v>4056.445868945915</v>
      </c>
      <c r="G148" s="9"/>
    </row>
    <row r="149" spans="3:7" ht="12.75">
      <c r="C149" s="5">
        <v>224000</v>
      </c>
      <c r="D149" s="5">
        <f t="shared" si="5"/>
        <v>48164.95726495782</v>
      </c>
      <c r="E149" s="5">
        <f t="shared" si="4"/>
        <v>4013.7464387464847</v>
      </c>
      <c r="G149" s="9"/>
    </row>
    <row r="150" spans="3:7" ht="12.75">
      <c r="C150" s="5">
        <v>225000</v>
      </c>
      <c r="D150" s="5">
        <f t="shared" si="5"/>
        <v>47652.564102564655</v>
      </c>
      <c r="E150" s="5">
        <f t="shared" si="4"/>
        <v>3971.0470085470547</v>
      </c>
      <c r="G150" s="9"/>
    </row>
    <row r="151" spans="3:7" ht="12.75">
      <c r="C151" s="5">
        <v>226000</v>
      </c>
      <c r="D151" s="5">
        <f t="shared" si="5"/>
        <v>47140.17094017149</v>
      </c>
      <c r="E151" s="5">
        <f t="shared" si="4"/>
        <v>3928.347578347624</v>
      </c>
      <c r="G151" s="9"/>
    </row>
    <row r="152" spans="3:7" ht="12.75">
      <c r="C152" s="5">
        <v>227000</v>
      </c>
      <c r="D152" s="5">
        <f t="shared" si="5"/>
        <v>46627.77777777833</v>
      </c>
      <c r="E152" s="5">
        <f t="shared" si="4"/>
        <v>3885.6481481481937</v>
      </c>
      <c r="G152" s="9"/>
    </row>
    <row r="153" spans="3:7" ht="12.75">
      <c r="C153" s="5">
        <v>228000</v>
      </c>
      <c r="D153" s="5">
        <f t="shared" si="5"/>
        <v>46115.38461538516</v>
      </c>
      <c r="E153" s="5">
        <f t="shared" si="4"/>
        <v>3842.9487179487637</v>
      </c>
      <c r="G153" s="9"/>
    </row>
    <row r="154" spans="3:7" ht="12.75">
      <c r="C154" s="5">
        <v>229000</v>
      </c>
      <c r="D154" s="5">
        <f t="shared" si="5"/>
        <v>45602.991452992</v>
      </c>
      <c r="E154" s="5">
        <f t="shared" si="4"/>
        <v>3800.2492877493332</v>
      </c>
      <c r="G154" s="9"/>
    </row>
    <row r="155" spans="3:7" ht="12.75">
      <c r="C155" s="5">
        <v>230000</v>
      </c>
      <c r="D155" s="5">
        <f t="shared" si="5"/>
        <v>45090.598290598835</v>
      </c>
      <c r="E155" s="5">
        <f t="shared" si="4"/>
        <v>3757.5498575499028</v>
      </c>
      <c r="G155" s="9"/>
    </row>
    <row r="156" spans="3:7" ht="12.75">
      <c r="C156" s="5">
        <v>231000</v>
      </c>
      <c r="D156" s="5">
        <f t="shared" si="5"/>
        <v>44578.20512820567</v>
      </c>
      <c r="E156" s="5">
        <f t="shared" si="4"/>
        <v>3714.8504273504727</v>
      </c>
      <c r="G156" s="9"/>
    </row>
    <row r="157" spans="3:7" ht="12.75">
      <c r="C157" s="5">
        <v>232000</v>
      </c>
      <c r="D157" s="5">
        <f t="shared" si="5"/>
        <v>44065.81196581251</v>
      </c>
      <c r="E157" s="5">
        <f t="shared" si="4"/>
        <v>3672.1509971510422</v>
      </c>
      <c r="G157" s="9"/>
    </row>
    <row r="158" spans="3:7" ht="12.75">
      <c r="C158" s="5">
        <v>233000</v>
      </c>
      <c r="D158" s="5">
        <f t="shared" si="5"/>
        <v>43553.41880341934</v>
      </c>
      <c r="E158" s="5">
        <f t="shared" si="4"/>
        <v>3629.4515669516118</v>
      </c>
      <c r="G158" s="9"/>
    </row>
    <row r="159" spans="3:7" ht="12.75">
      <c r="C159" s="5">
        <v>234000</v>
      </c>
      <c r="D159" s="5">
        <f t="shared" si="5"/>
        <v>43041.02564102618</v>
      </c>
      <c r="E159" s="5">
        <f t="shared" si="4"/>
        <v>3586.7521367521817</v>
      </c>
      <c r="G159" s="9"/>
    </row>
    <row r="160" spans="3:7" ht="12.75">
      <c r="C160" s="5">
        <v>235000</v>
      </c>
      <c r="D160" s="5">
        <f t="shared" si="5"/>
        <v>42528.632478633015</v>
      </c>
      <c r="E160" s="5">
        <f t="shared" si="4"/>
        <v>3544.0527065527513</v>
      </c>
      <c r="G160" s="9"/>
    </row>
    <row r="161" spans="3:7" ht="12.75">
      <c r="C161" s="5">
        <v>236000</v>
      </c>
      <c r="D161" s="5">
        <f t="shared" si="5"/>
        <v>42016.23931623985</v>
      </c>
      <c r="E161" s="5">
        <f t="shared" si="4"/>
        <v>3501.353276353321</v>
      </c>
      <c r="G161" s="9"/>
    </row>
    <row r="162" spans="3:7" ht="12.75">
      <c r="C162" s="5">
        <v>237000</v>
      </c>
      <c r="D162" s="5">
        <f t="shared" si="5"/>
        <v>41503.84615384669</v>
      </c>
      <c r="E162" s="5">
        <f t="shared" si="4"/>
        <v>3458.6538461538908</v>
      </c>
      <c r="G162" s="9"/>
    </row>
    <row r="163" spans="3:7" ht="12.75">
      <c r="C163" s="5">
        <v>238000</v>
      </c>
      <c r="D163" s="5">
        <f t="shared" si="5"/>
        <v>40991.45299145352</v>
      </c>
      <c r="E163" s="5">
        <f t="shared" si="4"/>
        <v>3415.9544159544603</v>
      </c>
      <c r="G163" s="9"/>
    </row>
    <row r="164" spans="3:7" ht="12.75">
      <c r="C164" s="5">
        <v>239000</v>
      </c>
      <c r="D164" s="5">
        <f t="shared" si="5"/>
        <v>40479.05982906036</v>
      </c>
      <c r="E164" s="5">
        <f t="shared" si="4"/>
        <v>3373.25498575503</v>
      </c>
      <c r="G164" s="9"/>
    </row>
    <row r="165" spans="3:7" ht="12.75">
      <c r="C165" s="5">
        <v>240000</v>
      </c>
      <c r="D165" s="5">
        <f t="shared" si="5"/>
        <v>39966.666666667195</v>
      </c>
      <c r="E165" s="5">
        <f t="shared" si="4"/>
        <v>3330.5555555555998</v>
      </c>
      <c r="G165" s="9"/>
    </row>
    <row r="166" spans="3:7" ht="12.75">
      <c r="C166" s="5">
        <v>241000</v>
      </c>
      <c r="D166" s="5">
        <f t="shared" si="5"/>
        <v>39454.27350427403</v>
      </c>
      <c r="E166" s="5">
        <f t="shared" si="4"/>
        <v>3287.8561253561693</v>
      </c>
      <c r="G166" s="9"/>
    </row>
    <row r="167" spans="3:7" ht="12.75">
      <c r="C167" s="5">
        <v>242000</v>
      </c>
      <c r="D167" s="5">
        <f t="shared" si="5"/>
        <v>38941.88034188087</v>
      </c>
      <c r="E167" s="5">
        <f t="shared" si="4"/>
        <v>3245.156695156739</v>
      </c>
      <c r="G167" s="9"/>
    </row>
    <row r="168" spans="3:7" ht="12.75">
      <c r="C168" s="5">
        <v>243000</v>
      </c>
      <c r="D168" s="5">
        <f t="shared" si="5"/>
        <v>38429.4871794877</v>
      </c>
      <c r="E168" s="5">
        <f t="shared" si="4"/>
        <v>3202.457264957309</v>
      </c>
      <c r="G168" s="9"/>
    </row>
    <row r="169" spans="3:7" ht="12.75">
      <c r="C169" s="5">
        <v>244000</v>
      </c>
      <c r="D169" s="5">
        <f t="shared" si="5"/>
        <v>37917.09401709454</v>
      </c>
      <c r="E169" s="5">
        <f t="shared" si="4"/>
        <v>3159.7578347578783</v>
      </c>
      <c r="G169" s="9"/>
    </row>
    <row r="170" spans="3:7" ht="12.75">
      <c r="C170" s="5">
        <v>245000</v>
      </c>
      <c r="D170" s="5">
        <f t="shared" si="5"/>
        <v>37404.700854701376</v>
      </c>
      <c r="E170" s="5">
        <f t="shared" si="4"/>
        <v>3117.058404558448</v>
      </c>
      <c r="G170" s="9"/>
    </row>
    <row r="171" spans="3:7" ht="12.75">
      <c r="C171" s="5">
        <v>246000</v>
      </c>
      <c r="D171" s="5">
        <f t="shared" si="5"/>
        <v>36892.30769230821</v>
      </c>
      <c r="E171" s="5">
        <f t="shared" si="4"/>
        <v>3074.358974359018</v>
      </c>
      <c r="G171" s="9"/>
    </row>
    <row r="172" spans="3:7" ht="12.75">
      <c r="C172" s="5">
        <v>247000</v>
      </c>
      <c r="D172" s="5">
        <f t="shared" si="5"/>
        <v>36379.91452991505</v>
      </c>
      <c r="E172" s="5">
        <f t="shared" si="4"/>
        <v>3031.6595441595873</v>
      </c>
      <c r="G172" s="9"/>
    </row>
    <row r="173" spans="3:7" ht="12.75">
      <c r="C173" s="5">
        <v>248000</v>
      </c>
      <c r="D173" s="5">
        <f t="shared" si="5"/>
        <v>35867.521367521884</v>
      </c>
      <c r="E173" s="5">
        <f t="shared" si="4"/>
        <v>2988.960113960157</v>
      </c>
      <c r="G173" s="9"/>
    </row>
    <row r="174" spans="3:7" ht="12.75">
      <c r="C174" s="5">
        <v>249000</v>
      </c>
      <c r="D174" s="5">
        <f t="shared" si="5"/>
        <v>35355.12820512872</v>
      </c>
      <c r="E174" s="5">
        <f t="shared" si="4"/>
        <v>2946.260683760727</v>
      </c>
      <c r="G174" s="9"/>
    </row>
    <row r="175" spans="3:7" ht="12.75">
      <c r="C175" s="5">
        <v>250000</v>
      </c>
      <c r="D175" s="5">
        <f t="shared" si="5"/>
        <v>34842.735042735556</v>
      </c>
      <c r="E175" s="5">
        <f t="shared" si="4"/>
        <v>2903.5612535612963</v>
      </c>
      <c r="G175" s="9"/>
    </row>
    <row r="176" spans="3:7" ht="12.75">
      <c r="C176" s="5">
        <v>251000</v>
      </c>
      <c r="D176" s="5">
        <f t="shared" si="5"/>
        <v>34330.34188034239</v>
      </c>
      <c r="E176" s="5">
        <f t="shared" si="4"/>
        <v>2860.861823361866</v>
      </c>
      <c r="G176" s="9"/>
    </row>
    <row r="177" spans="3:7" ht="12.75">
      <c r="C177" s="5">
        <v>252000</v>
      </c>
      <c r="D177" s="5">
        <f t="shared" si="5"/>
        <v>33817.94871794923</v>
      </c>
      <c r="E177" s="5">
        <f t="shared" si="4"/>
        <v>2818.162393162436</v>
      </c>
      <c r="G177" s="9"/>
    </row>
    <row r="178" spans="3:7" ht="12.75">
      <c r="C178" s="5">
        <v>253000</v>
      </c>
      <c r="D178" s="5">
        <f t="shared" si="5"/>
        <v>33305.555555556064</v>
      </c>
      <c r="E178" s="5">
        <f t="shared" si="4"/>
        <v>2775.4629629630053</v>
      </c>
      <c r="G178" s="9"/>
    </row>
    <row r="179" spans="3:7" ht="12.75">
      <c r="C179" s="5">
        <v>254000</v>
      </c>
      <c r="D179" s="5">
        <f t="shared" si="5"/>
        <v>32793.1623931629</v>
      </c>
      <c r="E179" s="5">
        <f t="shared" si="4"/>
        <v>2732.763532763575</v>
      </c>
      <c r="G179" s="9"/>
    </row>
    <row r="180" spans="3:7" ht="12.75">
      <c r="C180" s="5">
        <v>255000</v>
      </c>
      <c r="D180" s="5">
        <f t="shared" si="5"/>
        <v>32280.769230769736</v>
      </c>
      <c r="E180" s="5">
        <f t="shared" si="4"/>
        <v>2690.064102564145</v>
      </c>
      <c r="G180" s="9"/>
    </row>
    <row r="181" spans="3:7" ht="12.75">
      <c r="C181" s="5">
        <v>256000</v>
      </c>
      <c r="D181" s="5">
        <f t="shared" si="5"/>
        <v>31768.376068376572</v>
      </c>
      <c r="E181" s="5">
        <f t="shared" si="4"/>
        <v>2647.3646723647144</v>
      </c>
      <c r="G181" s="9"/>
    </row>
    <row r="182" spans="3:7" ht="12.75">
      <c r="C182" s="5">
        <v>257000</v>
      </c>
      <c r="D182" s="5">
        <f t="shared" si="5"/>
        <v>31255.98290598341</v>
      </c>
      <c r="E182" s="5">
        <f t="shared" si="4"/>
        <v>2604.665242165284</v>
      </c>
      <c r="G182" s="9"/>
    </row>
    <row r="183" spans="3:7" ht="12.75">
      <c r="C183" s="5">
        <v>258000</v>
      </c>
      <c r="D183" s="5">
        <f t="shared" si="5"/>
        <v>30743.589743590244</v>
      </c>
      <c r="E183" s="5">
        <f t="shared" si="4"/>
        <v>2561.965811965854</v>
      </c>
      <c r="G183" s="9"/>
    </row>
    <row r="184" spans="3:7" ht="12.75">
      <c r="C184" s="5">
        <v>259000</v>
      </c>
      <c r="D184" s="5">
        <f t="shared" si="5"/>
        <v>30231.19658119708</v>
      </c>
      <c r="E184" s="5">
        <f t="shared" si="4"/>
        <v>2519.2663817664234</v>
      </c>
      <c r="G184" s="9"/>
    </row>
    <row r="185" spans="3:7" ht="12.75">
      <c r="C185" s="5">
        <v>260000</v>
      </c>
      <c r="D185" s="5">
        <f t="shared" si="5"/>
        <v>29718.803418803916</v>
      </c>
      <c r="E185" s="5">
        <f t="shared" si="4"/>
        <v>2476.566951566993</v>
      </c>
      <c r="G185" s="9"/>
    </row>
    <row r="186" spans="3:7" ht="12.75">
      <c r="C186" s="5">
        <v>261000</v>
      </c>
      <c r="D186" s="5">
        <f t="shared" si="5"/>
        <v>29206.410256410752</v>
      </c>
      <c r="E186" s="5">
        <f t="shared" si="4"/>
        <v>2433.867521367563</v>
      </c>
      <c r="G186" s="9"/>
    </row>
    <row r="187" spans="3:7" ht="12.75">
      <c r="C187" s="5">
        <v>262000</v>
      </c>
      <c r="D187" s="5">
        <f t="shared" si="5"/>
        <v>28694.01709401759</v>
      </c>
      <c r="E187" s="5">
        <f t="shared" si="4"/>
        <v>2391.1680911681324</v>
      </c>
      <c r="G187" s="9"/>
    </row>
    <row r="188" spans="3:7" ht="12.75">
      <c r="C188" s="5">
        <v>263000</v>
      </c>
      <c r="D188" s="5">
        <f t="shared" si="5"/>
        <v>28181.623931624425</v>
      </c>
      <c r="E188" s="5">
        <f t="shared" si="4"/>
        <v>2348.468660968702</v>
      </c>
      <c r="G188" s="9"/>
    </row>
    <row r="189" spans="3:7" ht="12.75">
      <c r="C189" s="5">
        <v>264000</v>
      </c>
      <c r="D189" s="5">
        <f t="shared" si="5"/>
        <v>27669.23076923126</v>
      </c>
      <c r="E189" s="5">
        <f t="shared" si="4"/>
        <v>2305.769230769272</v>
      </c>
      <c r="G189" s="9"/>
    </row>
    <row r="190" spans="3:7" ht="12.75">
      <c r="C190" s="5">
        <v>265000</v>
      </c>
      <c r="D190" s="5">
        <f t="shared" si="5"/>
        <v>27156.837606838097</v>
      </c>
      <c r="E190" s="5">
        <f t="shared" si="4"/>
        <v>2263.0698005698414</v>
      </c>
      <c r="G190" s="9"/>
    </row>
    <row r="191" spans="3:7" ht="12.75">
      <c r="C191" s="5">
        <v>266000</v>
      </c>
      <c r="D191" s="5">
        <f t="shared" si="5"/>
        <v>26644.444444444933</v>
      </c>
      <c r="E191" s="5">
        <f t="shared" si="4"/>
        <v>2220.370370370411</v>
      </c>
      <c r="G191" s="9"/>
    </row>
    <row r="192" spans="3:7" ht="12.75">
      <c r="C192" s="5">
        <v>267000</v>
      </c>
      <c r="D192" s="5">
        <f t="shared" si="5"/>
        <v>26132.05128205177</v>
      </c>
      <c r="E192" s="5">
        <f t="shared" si="4"/>
        <v>2177.670940170981</v>
      </c>
      <c r="G192" s="9"/>
    </row>
    <row r="193" spans="3:7" ht="12.75">
      <c r="C193" s="5">
        <v>268000</v>
      </c>
      <c r="D193" s="5">
        <f t="shared" si="5"/>
        <v>25619.658119658605</v>
      </c>
      <c r="E193" s="5">
        <f t="shared" si="4"/>
        <v>2134.9715099715504</v>
      </c>
      <c r="G193" s="9"/>
    </row>
    <row r="194" spans="3:7" ht="12.75">
      <c r="C194" s="5">
        <v>269000</v>
      </c>
      <c r="D194" s="5">
        <f t="shared" si="5"/>
        <v>25107.26495726544</v>
      </c>
      <c r="E194" s="5">
        <f t="shared" si="4"/>
        <v>2092.27207977212</v>
      </c>
      <c r="G194" s="9"/>
    </row>
    <row r="195" spans="3:7" ht="12.75">
      <c r="C195" s="5">
        <v>270000</v>
      </c>
      <c r="D195" s="5">
        <f t="shared" si="5"/>
        <v>24594.871794872277</v>
      </c>
      <c r="E195" s="5">
        <f t="shared" si="4"/>
        <v>2049.57264957269</v>
      </c>
      <c r="G195" s="9"/>
    </row>
    <row r="196" spans="3:7" ht="12.75">
      <c r="C196" s="5">
        <v>271000</v>
      </c>
      <c r="D196" s="5">
        <f t="shared" si="5"/>
        <v>24082.478632479113</v>
      </c>
      <c r="E196" s="5">
        <f t="shared" si="4"/>
        <v>2006.8732193732594</v>
      </c>
      <c r="G196" s="9"/>
    </row>
    <row r="197" spans="3:7" ht="12.75">
      <c r="C197" s="5">
        <v>272000</v>
      </c>
      <c r="D197" s="5">
        <f t="shared" si="5"/>
        <v>23570.08547008595</v>
      </c>
      <c r="E197" s="5">
        <f t="shared" si="4"/>
        <v>1964.1737891738292</v>
      </c>
      <c r="G197" s="9"/>
    </row>
    <row r="198" spans="3:7" ht="12.75">
      <c r="C198" s="5">
        <v>273000</v>
      </c>
      <c r="D198" s="5">
        <f t="shared" si="5"/>
        <v>23057.692307692785</v>
      </c>
      <c r="E198" s="5">
        <f t="shared" si="4"/>
        <v>1921.4743589743987</v>
      </c>
      <c r="G198" s="9"/>
    </row>
    <row r="199" spans="3:7" ht="12.75">
      <c r="C199" s="5">
        <v>274000</v>
      </c>
      <c r="D199" s="5">
        <f t="shared" si="5"/>
        <v>22545.29914529962</v>
      </c>
      <c r="E199" s="5">
        <f t="shared" si="4"/>
        <v>1878.7749287749684</v>
      </c>
      <c r="G199" s="9"/>
    </row>
    <row r="200" spans="3:7" ht="12.75">
      <c r="C200" s="5">
        <v>275000</v>
      </c>
      <c r="D200" s="5">
        <f t="shared" si="5"/>
        <v>22032.905982906457</v>
      </c>
      <c r="E200" s="5">
        <f t="shared" si="4"/>
        <v>1836.0754985755382</v>
      </c>
      <c r="G200" s="9"/>
    </row>
    <row r="201" spans="3:7" ht="12.75">
      <c r="C201" s="5">
        <v>276000</v>
      </c>
      <c r="D201" s="5">
        <f t="shared" si="5"/>
        <v>21520.512820513293</v>
      </c>
      <c r="E201" s="5">
        <f t="shared" si="4"/>
        <v>1793.3760683761077</v>
      </c>
      <c r="G201" s="9"/>
    </row>
    <row r="202" spans="3:7" ht="12.75">
      <c r="C202" s="5">
        <v>277000</v>
      </c>
      <c r="D202" s="5">
        <f t="shared" si="5"/>
        <v>21008.11965812013</v>
      </c>
      <c r="E202" s="5">
        <f aca="true" t="shared" si="6" ref="E202:E243">D202/12</f>
        <v>1750.6766381766774</v>
      </c>
      <c r="G202" s="9"/>
    </row>
    <row r="203" spans="3:7" ht="12.75">
      <c r="C203" s="5">
        <v>278000</v>
      </c>
      <c r="D203" s="5">
        <f aca="true" t="shared" si="7" ref="D203:D242">D202-($D$9/234)</f>
        <v>20495.726495726965</v>
      </c>
      <c r="E203" s="5">
        <f t="shared" si="6"/>
        <v>1707.9772079772472</v>
      </c>
      <c r="G203" s="9"/>
    </row>
    <row r="204" spans="3:7" ht="12.75">
      <c r="C204" s="5">
        <v>279000</v>
      </c>
      <c r="D204" s="5">
        <f t="shared" si="7"/>
        <v>19983.3333333338</v>
      </c>
      <c r="E204" s="5">
        <f t="shared" si="6"/>
        <v>1665.2777777778167</v>
      </c>
      <c r="G204" s="9"/>
    </row>
    <row r="205" spans="3:7" ht="12.75">
      <c r="C205" s="5">
        <v>280000</v>
      </c>
      <c r="D205" s="5">
        <f t="shared" si="7"/>
        <v>19470.940170940637</v>
      </c>
      <c r="E205" s="5">
        <f t="shared" si="6"/>
        <v>1622.5783475783865</v>
      </c>
      <c r="G205" s="9"/>
    </row>
    <row r="206" spans="3:7" ht="12.75">
      <c r="C206" s="5">
        <v>281000</v>
      </c>
      <c r="D206" s="5">
        <f t="shared" si="7"/>
        <v>18958.547008547474</v>
      </c>
      <c r="E206" s="5">
        <f t="shared" si="6"/>
        <v>1579.8789173789562</v>
      </c>
      <c r="G206" s="9"/>
    </row>
    <row r="207" spans="3:7" ht="12.75">
      <c r="C207" s="5">
        <v>282000</v>
      </c>
      <c r="D207" s="5">
        <f t="shared" si="7"/>
        <v>18446.15384615431</v>
      </c>
      <c r="E207" s="5">
        <f t="shared" si="6"/>
        <v>1537.1794871795257</v>
      </c>
      <c r="G207" s="9"/>
    </row>
    <row r="208" spans="3:7" ht="12.75">
      <c r="C208" s="5">
        <v>283000</v>
      </c>
      <c r="D208" s="5">
        <f t="shared" si="7"/>
        <v>17933.760683761146</v>
      </c>
      <c r="E208" s="5">
        <f t="shared" si="6"/>
        <v>1494.4800569800955</v>
      </c>
      <c r="G208" s="9"/>
    </row>
    <row r="209" spans="3:7" ht="12.75">
      <c r="C209" s="5">
        <v>284000</v>
      </c>
      <c r="D209" s="5">
        <f t="shared" si="7"/>
        <v>17421.36752136798</v>
      </c>
      <c r="E209" s="5">
        <f t="shared" si="6"/>
        <v>1451.7806267806652</v>
      </c>
      <c r="G209" s="9"/>
    </row>
    <row r="210" spans="3:7" ht="12.75">
      <c r="C210" s="5">
        <v>285000</v>
      </c>
      <c r="D210" s="5">
        <f t="shared" si="7"/>
        <v>16908.974358974818</v>
      </c>
      <c r="E210" s="5">
        <f t="shared" si="6"/>
        <v>1409.0811965812347</v>
      </c>
      <c r="G210" s="9"/>
    </row>
    <row r="211" spans="3:7" ht="12.75">
      <c r="C211" s="5">
        <v>286000</v>
      </c>
      <c r="D211" s="5">
        <f t="shared" si="7"/>
        <v>16396.581196581654</v>
      </c>
      <c r="E211" s="5">
        <f t="shared" si="6"/>
        <v>1366.3817663818045</v>
      </c>
      <c r="G211" s="9"/>
    </row>
    <row r="212" spans="3:7" ht="12.75">
      <c r="C212" s="5">
        <v>287000</v>
      </c>
      <c r="D212" s="5">
        <f t="shared" si="7"/>
        <v>15884.188034188492</v>
      </c>
      <c r="E212" s="5">
        <f t="shared" si="6"/>
        <v>1323.6823361823742</v>
      </c>
      <c r="G212" s="9"/>
    </row>
    <row r="213" spans="3:7" ht="12.75">
      <c r="C213" s="5">
        <v>288000</v>
      </c>
      <c r="D213" s="5">
        <f t="shared" si="7"/>
        <v>15371.79487179533</v>
      </c>
      <c r="E213" s="5">
        <f t="shared" si="6"/>
        <v>1280.9829059829442</v>
      </c>
      <c r="G213" s="9"/>
    </row>
    <row r="214" spans="3:7" ht="12.75">
      <c r="C214" s="5">
        <v>289000</v>
      </c>
      <c r="D214" s="5">
        <f t="shared" si="7"/>
        <v>14859.401709402167</v>
      </c>
      <c r="E214" s="5">
        <f t="shared" si="6"/>
        <v>1238.283475783514</v>
      </c>
      <c r="G214" s="9"/>
    </row>
    <row r="215" spans="3:7" ht="12.75">
      <c r="C215" s="5">
        <v>290000</v>
      </c>
      <c r="D215" s="5">
        <f t="shared" si="7"/>
        <v>14347.008547009005</v>
      </c>
      <c r="E215" s="5">
        <f t="shared" si="6"/>
        <v>1195.5840455840837</v>
      </c>
      <c r="G215" s="9"/>
    </row>
    <row r="216" spans="3:7" ht="12.75">
      <c r="C216" s="5">
        <v>291000</v>
      </c>
      <c r="D216" s="5">
        <f t="shared" si="7"/>
        <v>13834.615384615843</v>
      </c>
      <c r="E216" s="5">
        <f t="shared" si="6"/>
        <v>1152.8846153846537</v>
      </c>
      <c r="G216" s="9"/>
    </row>
    <row r="217" spans="3:7" ht="12.75">
      <c r="C217" s="5">
        <v>292000</v>
      </c>
      <c r="D217" s="5">
        <f t="shared" si="7"/>
        <v>13322.222222222681</v>
      </c>
      <c r="E217" s="5">
        <f t="shared" si="6"/>
        <v>1110.1851851852234</v>
      </c>
      <c r="G217" s="9"/>
    </row>
    <row r="218" spans="3:7" ht="12.75">
      <c r="C218" s="5">
        <v>293000</v>
      </c>
      <c r="D218" s="5">
        <f t="shared" si="7"/>
        <v>12809.829059829519</v>
      </c>
      <c r="E218" s="5">
        <f t="shared" si="6"/>
        <v>1067.4857549857932</v>
      </c>
      <c r="G218" s="9"/>
    </row>
    <row r="219" spans="3:7" ht="12.75">
      <c r="C219" s="5">
        <v>294000</v>
      </c>
      <c r="D219" s="5">
        <f t="shared" si="7"/>
        <v>12297.435897436357</v>
      </c>
      <c r="E219" s="5">
        <f t="shared" si="6"/>
        <v>1024.7863247863631</v>
      </c>
      <c r="G219" s="9"/>
    </row>
    <row r="220" spans="3:7" ht="12.75">
      <c r="C220" s="5">
        <v>295000</v>
      </c>
      <c r="D220" s="5">
        <f t="shared" si="7"/>
        <v>11785.042735043195</v>
      </c>
      <c r="E220" s="5">
        <f t="shared" si="6"/>
        <v>982.0868945869329</v>
      </c>
      <c r="G220" s="9"/>
    </row>
    <row r="221" spans="3:7" ht="12.75">
      <c r="C221" s="5">
        <v>296000</v>
      </c>
      <c r="D221" s="5">
        <f t="shared" si="7"/>
        <v>11272.649572650032</v>
      </c>
      <c r="E221" s="5">
        <f t="shared" si="6"/>
        <v>939.3874643875027</v>
      </c>
      <c r="G221" s="9"/>
    </row>
    <row r="222" spans="3:7" ht="12.75">
      <c r="C222" s="5">
        <v>297000</v>
      </c>
      <c r="D222" s="5">
        <f t="shared" si="7"/>
        <v>10760.25641025687</v>
      </c>
      <c r="E222" s="5">
        <f t="shared" si="6"/>
        <v>896.6880341880725</v>
      </c>
      <c r="G222" s="9"/>
    </row>
    <row r="223" spans="3:7" ht="12.75">
      <c r="C223" s="5">
        <v>298000</v>
      </c>
      <c r="D223" s="5">
        <f t="shared" si="7"/>
        <v>10247.863247863708</v>
      </c>
      <c r="E223" s="5">
        <f t="shared" si="6"/>
        <v>853.9886039886424</v>
      </c>
      <c r="G223" s="9"/>
    </row>
    <row r="224" spans="3:7" ht="12.75">
      <c r="C224" s="5">
        <v>299000</v>
      </c>
      <c r="D224" s="5">
        <f t="shared" si="7"/>
        <v>9735.470085470546</v>
      </c>
      <c r="E224" s="5">
        <f t="shared" si="6"/>
        <v>811.2891737892122</v>
      </c>
      <c r="G224" s="9"/>
    </row>
    <row r="225" spans="3:7" ht="12.75">
      <c r="C225" s="5">
        <v>300000</v>
      </c>
      <c r="D225" s="5">
        <f t="shared" si="7"/>
        <v>9223.076923077384</v>
      </c>
      <c r="E225" s="5">
        <f t="shared" si="6"/>
        <v>768.589743589782</v>
      </c>
      <c r="G225" s="9"/>
    </row>
    <row r="226" spans="3:7" ht="12.75">
      <c r="C226" s="5">
        <v>301000</v>
      </c>
      <c r="D226" s="5">
        <f t="shared" si="7"/>
        <v>8710.683760684222</v>
      </c>
      <c r="E226" s="5">
        <f t="shared" si="6"/>
        <v>725.8903133903518</v>
      </c>
      <c r="G226" s="9"/>
    </row>
    <row r="227" spans="3:7" ht="12.75">
      <c r="C227" s="5">
        <v>302000</v>
      </c>
      <c r="D227" s="5">
        <f t="shared" si="7"/>
        <v>8198.29059829106</v>
      </c>
      <c r="E227" s="5">
        <f t="shared" si="6"/>
        <v>683.1908831909217</v>
      </c>
      <c r="G227" s="9"/>
    </row>
    <row r="228" spans="3:7" ht="12.75">
      <c r="C228" s="5">
        <v>303000</v>
      </c>
      <c r="D228" s="5">
        <f t="shared" si="7"/>
        <v>7685.897435897898</v>
      </c>
      <c r="E228" s="5">
        <f t="shared" si="6"/>
        <v>640.4914529914914</v>
      </c>
      <c r="G228" s="9"/>
    </row>
    <row r="229" spans="3:7" ht="12.75">
      <c r="C229" s="5">
        <v>304000</v>
      </c>
      <c r="D229" s="5">
        <f t="shared" si="7"/>
        <v>7173.5042735047355</v>
      </c>
      <c r="E229" s="5">
        <f t="shared" si="6"/>
        <v>597.7920227920613</v>
      </c>
      <c r="G229" s="9"/>
    </row>
    <row r="230" spans="3:7" ht="12.75">
      <c r="C230" s="5">
        <v>305000</v>
      </c>
      <c r="D230" s="5">
        <f t="shared" si="7"/>
        <v>6661.111111111573</v>
      </c>
      <c r="E230" s="5">
        <f t="shared" si="6"/>
        <v>555.0925925926311</v>
      </c>
      <c r="G230" s="9"/>
    </row>
    <row r="231" spans="3:7" ht="12.75">
      <c r="C231" s="5">
        <v>306000</v>
      </c>
      <c r="D231" s="5">
        <f t="shared" si="7"/>
        <v>6148.717948718411</v>
      </c>
      <c r="E231" s="5">
        <f t="shared" si="6"/>
        <v>512.3931623932009</v>
      </c>
      <c r="G231" s="9"/>
    </row>
    <row r="232" spans="3:7" ht="12.75">
      <c r="C232" s="5">
        <v>307000</v>
      </c>
      <c r="D232" s="5">
        <f t="shared" si="7"/>
        <v>5636.324786325249</v>
      </c>
      <c r="E232" s="5">
        <f t="shared" si="6"/>
        <v>469.69373219377076</v>
      </c>
      <c r="G232" s="9"/>
    </row>
    <row r="233" spans="3:7" ht="12.75">
      <c r="C233" s="5">
        <v>308000</v>
      </c>
      <c r="D233" s="5">
        <f t="shared" si="7"/>
        <v>5123.931623932087</v>
      </c>
      <c r="E233" s="5">
        <f t="shared" si="6"/>
        <v>426.99430199434056</v>
      </c>
      <c r="G233" s="9"/>
    </row>
    <row r="234" spans="3:7" ht="12.75">
      <c r="C234" s="5">
        <v>309000</v>
      </c>
      <c r="D234" s="5">
        <f t="shared" si="7"/>
        <v>4611.538461538925</v>
      </c>
      <c r="E234" s="5">
        <f t="shared" si="6"/>
        <v>384.2948717949104</v>
      </c>
      <c r="G234" s="9"/>
    </row>
    <row r="235" spans="3:7" ht="12.75">
      <c r="C235" s="5">
        <v>310000</v>
      </c>
      <c r="D235" s="5">
        <f t="shared" si="7"/>
        <v>4099.145299145763</v>
      </c>
      <c r="E235" s="5">
        <f t="shared" si="6"/>
        <v>341.5954415954802</v>
      </c>
      <c r="G235" s="9"/>
    </row>
    <row r="236" spans="3:7" ht="12.75">
      <c r="C236" s="5">
        <v>311000</v>
      </c>
      <c r="D236" s="5">
        <f t="shared" si="7"/>
        <v>3586.7521367526006</v>
      </c>
      <c r="E236" s="5">
        <f t="shared" si="6"/>
        <v>298.89601139605</v>
      </c>
      <c r="G236" s="9"/>
    </row>
    <row r="237" spans="3:7" ht="12.75">
      <c r="C237" s="5">
        <v>312000</v>
      </c>
      <c r="D237" s="5">
        <f t="shared" si="7"/>
        <v>3074.3589743594384</v>
      </c>
      <c r="E237" s="5">
        <f t="shared" si="6"/>
        <v>256.1965811966199</v>
      </c>
      <c r="G237" s="9"/>
    </row>
    <row r="238" spans="3:7" ht="12.75">
      <c r="C238" s="5">
        <v>313000</v>
      </c>
      <c r="D238" s="5">
        <f t="shared" si="7"/>
        <v>2561.9658119662763</v>
      </c>
      <c r="E238" s="5">
        <f t="shared" si="6"/>
        <v>213.4971509971897</v>
      </c>
      <c r="G238" s="9"/>
    </row>
    <row r="239" spans="3:7" ht="12.75">
      <c r="C239" s="5">
        <v>314000</v>
      </c>
      <c r="D239" s="5">
        <f t="shared" si="7"/>
        <v>2049.572649573114</v>
      </c>
      <c r="E239" s="5">
        <f t="shared" si="6"/>
        <v>170.79772079775952</v>
      </c>
      <c r="G239" s="9"/>
    </row>
    <row r="240" spans="3:7" ht="12.75">
      <c r="C240" s="5">
        <v>315000</v>
      </c>
      <c r="D240" s="5">
        <f t="shared" si="7"/>
        <v>1537.1794871799518</v>
      </c>
      <c r="E240" s="5">
        <f t="shared" si="6"/>
        <v>128.09829059832933</v>
      </c>
      <c r="G240" s="9"/>
    </row>
    <row r="241" spans="3:7" ht="12.75">
      <c r="C241" s="5">
        <v>316000</v>
      </c>
      <c r="D241" s="5">
        <f t="shared" si="7"/>
        <v>1024.7863247867895</v>
      </c>
      <c r="E241" s="5">
        <f t="shared" si="6"/>
        <v>85.39886039889912</v>
      </c>
      <c r="G241" s="9"/>
    </row>
    <row r="242" spans="3:7" ht="12.75">
      <c r="C242" s="5">
        <v>317000</v>
      </c>
      <c r="D242" s="5">
        <f t="shared" si="7"/>
        <v>512.3931623936271</v>
      </c>
      <c r="E242" s="5">
        <f t="shared" si="6"/>
        <v>42.69943019946893</v>
      </c>
      <c r="G242" s="9"/>
    </row>
    <row r="243" spans="3:7" ht="12.75">
      <c r="C243" s="5" t="s">
        <v>14</v>
      </c>
      <c r="D243" s="5">
        <f>D242-($D$9/234)</f>
        <v>4.6475179260596633E-10</v>
      </c>
      <c r="E243" s="5">
        <f t="shared" si="6"/>
        <v>3.8729316050497196E-11</v>
      </c>
      <c r="G243" s="9"/>
    </row>
  </sheetData>
  <sheetProtection/>
  <mergeCells count="2">
    <mergeCell ref="C2:F2"/>
    <mergeCell ref="C4:E4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6"/>
  <sheetViews>
    <sheetView showGridLines="0" zoomScalePageLayoutView="0" workbookViewId="0" topLeftCell="A1">
      <selection activeCell="D18" sqref="D18"/>
    </sheetView>
  </sheetViews>
  <sheetFormatPr defaultColWidth="9.140625" defaultRowHeight="12.75"/>
  <cols>
    <col min="2" max="2" width="32.28125" style="0" customWidth="1"/>
    <col min="3" max="3" width="18.7109375" style="4" customWidth="1"/>
    <col min="4" max="4" width="19.57421875" style="4" bestFit="1" customWidth="1"/>
    <col min="5" max="5" width="9.140625" style="9" customWidth="1"/>
  </cols>
  <sheetData>
    <row r="1" ht="12.75">
      <c r="B1" s="6" t="s">
        <v>15</v>
      </c>
    </row>
    <row r="2" spans="1:5" ht="89.25" customHeight="1">
      <c r="A2" s="7"/>
      <c r="B2" s="40" t="s">
        <v>16</v>
      </c>
      <c r="C2" s="42"/>
      <c r="D2" s="7"/>
      <c r="E2" s="7"/>
    </row>
    <row r="3" spans="1:5" ht="12.75">
      <c r="A3" s="7"/>
      <c r="B3" s="7"/>
      <c r="D3" s="8"/>
      <c r="E3" s="11"/>
    </row>
    <row r="4" spans="2:5" ht="37.5" customHeight="1">
      <c r="B4" s="40" t="s">
        <v>17</v>
      </c>
      <c r="C4" s="40"/>
      <c r="D4" s="40"/>
      <c r="E4" s="40"/>
    </row>
    <row r="5" ht="12.75">
      <c r="C5" s="8" t="s">
        <v>38</v>
      </c>
    </row>
    <row r="6" spans="2:4" ht="38.25">
      <c r="B6" s="1" t="s">
        <v>3</v>
      </c>
      <c r="C6" s="2" t="s">
        <v>4</v>
      </c>
      <c r="D6" s="3" t="s">
        <v>5</v>
      </c>
    </row>
    <row r="7" ht="12.75">
      <c r="B7" s="4"/>
    </row>
    <row r="8" spans="2:4" ht="12.75">
      <c r="B8" s="1" t="s">
        <v>0</v>
      </c>
      <c r="C8" s="1" t="s">
        <v>1</v>
      </c>
      <c r="D8" s="1" t="s">
        <v>2</v>
      </c>
    </row>
    <row r="9" spans="2:4" ht="12.75">
      <c r="B9" s="5" t="s">
        <v>13</v>
      </c>
      <c r="C9" s="5">
        <v>119900</v>
      </c>
      <c r="D9" s="5">
        <f aca="true" t="shared" si="0" ref="D9:D72">C9/12</f>
        <v>9991.666666666666</v>
      </c>
    </row>
    <row r="10" spans="2:4" ht="12.75">
      <c r="B10" s="5">
        <v>85000</v>
      </c>
      <c r="C10" s="5">
        <f>C9-($C$9/234)</f>
        <v>119387.60683760684</v>
      </c>
      <c r="D10" s="5">
        <f t="shared" si="0"/>
        <v>9948.967236467237</v>
      </c>
    </row>
    <row r="11" spans="2:4" ht="12.75">
      <c r="B11" s="5">
        <v>86000</v>
      </c>
      <c r="C11" s="5">
        <f aca="true" t="shared" si="1" ref="C11:C74">C10-($C$9/234)</f>
        <v>118875.21367521369</v>
      </c>
      <c r="D11" s="5">
        <f t="shared" si="0"/>
        <v>9906.267806267808</v>
      </c>
    </row>
    <row r="12" spans="2:4" ht="12.75">
      <c r="B12" s="5">
        <v>87000</v>
      </c>
      <c r="C12" s="5">
        <f t="shared" si="1"/>
        <v>118362.82051282053</v>
      </c>
      <c r="D12" s="5">
        <f t="shared" si="0"/>
        <v>9863.568376068377</v>
      </c>
    </row>
    <row r="13" spans="2:4" ht="12.75">
      <c r="B13" s="5">
        <v>88000</v>
      </c>
      <c r="C13" s="5">
        <f t="shared" si="1"/>
        <v>117850.42735042737</v>
      </c>
      <c r="D13" s="5">
        <f t="shared" si="0"/>
        <v>9820.868945868948</v>
      </c>
    </row>
    <row r="14" spans="2:4" ht="12.75">
      <c r="B14" s="5">
        <v>89000</v>
      </c>
      <c r="C14" s="5">
        <f t="shared" si="1"/>
        <v>117338.03418803422</v>
      </c>
      <c r="D14" s="5">
        <f t="shared" si="0"/>
        <v>9778.169515669519</v>
      </c>
    </row>
    <row r="15" spans="2:4" ht="12.75">
      <c r="B15" s="5">
        <v>90000</v>
      </c>
      <c r="C15" s="5">
        <f t="shared" si="1"/>
        <v>116825.64102564106</v>
      </c>
      <c r="D15" s="5">
        <f t="shared" si="0"/>
        <v>9735.470085470088</v>
      </c>
    </row>
    <row r="16" spans="2:4" ht="12.75">
      <c r="B16" s="5">
        <v>91000</v>
      </c>
      <c r="C16" s="5">
        <f t="shared" si="1"/>
        <v>116313.2478632479</v>
      </c>
      <c r="D16" s="5">
        <f t="shared" si="0"/>
        <v>9692.770655270659</v>
      </c>
    </row>
    <row r="17" spans="2:4" ht="12.75">
      <c r="B17" s="5">
        <v>92000</v>
      </c>
      <c r="C17" s="5">
        <f t="shared" si="1"/>
        <v>115800.85470085475</v>
      </c>
      <c r="D17" s="5">
        <f t="shared" si="0"/>
        <v>9650.07122507123</v>
      </c>
    </row>
    <row r="18" spans="2:4" ht="12.75">
      <c r="B18" s="5">
        <v>93000</v>
      </c>
      <c r="C18" s="5">
        <f t="shared" si="1"/>
        <v>115288.46153846159</v>
      </c>
      <c r="D18" s="5">
        <f t="shared" si="0"/>
        <v>9607.371794871799</v>
      </c>
    </row>
    <row r="19" spans="2:4" ht="12.75">
      <c r="B19" s="5">
        <v>94000</v>
      </c>
      <c r="C19" s="5">
        <f t="shared" si="1"/>
        <v>114776.06837606843</v>
      </c>
      <c r="D19" s="5">
        <f t="shared" si="0"/>
        <v>9564.67236467237</v>
      </c>
    </row>
    <row r="20" spans="2:4" ht="12.75">
      <c r="B20" s="5">
        <v>95000</v>
      </c>
      <c r="C20" s="5">
        <f t="shared" si="1"/>
        <v>114263.67521367528</v>
      </c>
      <c r="D20" s="5">
        <f t="shared" si="0"/>
        <v>9521.97293447294</v>
      </c>
    </row>
    <row r="21" spans="2:4" ht="12.75">
      <c r="B21" s="5">
        <v>96000</v>
      </c>
      <c r="C21" s="5">
        <f t="shared" si="1"/>
        <v>113751.28205128212</v>
      </c>
      <c r="D21" s="5">
        <f t="shared" si="0"/>
        <v>9479.27350427351</v>
      </c>
    </row>
    <row r="22" spans="2:4" ht="12.75">
      <c r="B22" s="5">
        <v>97000</v>
      </c>
      <c r="C22" s="5">
        <f t="shared" si="1"/>
        <v>113238.88888888896</v>
      </c>
      <c r="D22" s="5">
        <f t="shared" si="0"/>
        <v>9436.57407407408</v>
      </c>
    </row>
    <row r="23" spans="2:4" ht="12.75">
      <c r="B23" s="5">
        <v>98000</v>
      </c>
      <c r="C23" s="5">
        <f t="shared" si="1"/>
        <v>112726.4957264958</v>
      </c>
      <c r="D23" s="5">
        <f t="shared" si="0"/>
        <v>9393.874643874651</v>
      </c>
    </row>
    <row r="24" spans="2:4" ht="12.75">
      <c r="B24" s="5">
        <v>99000</v>
      </c>
      <c r="C24" s="5">
        <f t="shared" si="1"/>
        <v>112214.10256410265</v>
      </c>
      <c r="D24" s="5">
        <f t="shared" si="0"/>
        <v>9351.17521367522</v>
      </c>
    </row>
    <row r="25" spans="2:4" ht="12.75">
      <c r="B25" s="5">
        <v>100000</v>
      </c>
      <c r="C25" s="5">
        <f t="shared" si="1"/>
        <v>111701.7094017095</v>
      </c>
      <c r="D25" s="5">
        <f t="shared" si="0"/>
        <v>9308.475783475791</v>
      </c>
    </row>
    <row r="26" spans="2:4" ht="12.75">
      <c r="B26" s="5">
        <v>101000</v>
      </c>
      <c r="C26" s="5">
        <f t="shared" si="1"/>
        <v>111189.31623931634</v>
      </c>
      <c r="D26" s="5">
        <f t="shared" si="0"/>
        <v>9265.776353276362</v>
      </c>
    </row>
    <row r="27" spans="2:4" ht="12.75">
      <c r="B27" s="5">
        <v>102000</v>
      </c>
      <c r="C27" s="5">
        <f t="shared" si="1"/>
        <v>110676.92307692318</v>
      </c>
      <c r="D27" s="5">
        <f t="shared" si="0"/>
        <v>9223.076923076931</v>
      </c>
    </row>
    <row r="28" spans="2:4" ht="12.75">
      <c r="B28" s="5">
        <v>103000</v>
      </c>
      <c r="C28" s="5">
        <f t="shared" si="1"/>
        <v>110164.52991453002</v>
      </c>
      <c r="D28" s="5">
        <f t="shared" si="0"/>
        <v>9180.377492877502</v>
      </c>
    </row>
    <row r="29" spans="2:4" ht="12.75">
      <c r="B29" s="5">
        <v>104000</v>
      </c>
      <c r="C29" s="5">
        <f t="shared" si="1"/>
        <v>109652.13675213687</v>
      </c>
      <c r="D29" s="5">
        <f t="shared" si="0"/>
        <v>9137.678062678073</v>
      </c>
    </row>
    <row r="30" spans="2:4" ht="12.75">
      <c r="B30" s="5">
        <v>105000</v>
      </c>
      <c r="C30" s="5">
        <f t="shared" si="1"/>
        <v>109139.74358974371</v>
      </c>
      <c r="D30" s="5">
        <f t="shared" si="0"/>
        <v>9094.978632478642</v>
      </c>
    </row>
    <row r="31" spans="2:4" ht="12.75">
      <c r="B31" s="5">
        <v>106000</v>
      </c>
      <c r="C31" s="5">
        <f t="shared" si="1"/>
        <v>108627.35042735055</v>
      </c>
      <c r="D31" s="5">
        <f t="shared" si="0"/>
        <v>9052.279202279213</v>
      </c>
    </row>
    <row r="32" spans="2:4" ht="12.75">
      <c r="B32" s="5">
        <v>107000</v>
      </c>
      <c r="C32" s="5">
        <f t="shared" si="1"/>
        <v>108114.9572649574</v>
      </c>
      <c r="D32" s="5">
        <f t="shared" si="0"/>
        <v>9009.579772079784</v>
      </c>
    </row>
    <row r="33" spans="2:4" ht="12.75">
      <c r="B33" s="5">
        <v>108000</v>
      </c>
      <c r="C33" s="5">
        <f t="shared" si="1"/>
        <v>107602.56410256424</v>
      </c>
      <c r="D33" s="5">
        <f t="shared" si="0"/>
        <v>8966.880341880353</v>
      </c>
    </row>
    <row r="34" spans="2:4" ht="12.75">
      <c r="B34" s="5">
        <v>109000</v>
      </c>
      <c r="C34" s="5">
        <f t="shared" si="1"/>
        <v>107090.17094017108</v>
      </c>
      <c r="D34" s="5">
        <f t="shared" si="0"/>
        <v>8924.180911680924</v>
      </c>
    </row>
    <row r="35" spans="2:4" ht="12.75">
      <c r="B35" s="5">
        <v>110000</v>
      </c>
      <c r="C35" s="5">
        <f t="shared" si="1"/>
        <v>106577.77777777793</v>
      </c>
      <c r="D35" s="5">
        <f t="shared" si="0"/>
        <v>8881.481481481494</v>
      </c>
    </row>
    <row r="36" spans="2:4" ht="12.75">
      <c r="B36" s="5">
        <v>111000</v>
      </c>
      <c r="C36" s="5">
        <f t="shared" si="1"/>
        <v>106065.38461538477</v>
      </c>
      <c r="D36" s="5">
        <f t="shared" si="0"/>
        <v>8838.782051282064</v>
      </c>
    </row>
    <row r="37" spans="2:4" ht="12.75">
      <c r="B37" s="5">
        <v>112000</v>
      </c>
      <c r="C37" s="5">
        <f t="shared" si="1"/>
        <v>105552.99145299161</v>
      </c>
      <c r="D37" s="5">
        <f t="shared" si="0"/>
        <v>8796.082621082634</v>
      </c>
    </row>
    <row r="38" spans="2:4" ht="12.75">
      <c r="B38" s="5">
        <v>113000</v>
      </c>
      <c r="C38" s="5">
        <f t="shared" si="1"/>
        <v>105040.59829059846</v>
      </c>
      <c r="D38" s="5">
        <f t="shared" si="0"/>
        <v>8753.383190883205</v>
      </c>
    </row>
    <row r="39" spans="2:4" ht="12.75">
      <c r="B39" s="5">
        <v>114000</v>
      </c>
      <c r="C39" s="5">
        <f t="shared" si="1"/>
        <v>104528.2051282053</v>
      </c>
      <c r="D39" s="5">
        <f t="shared" si="0"/>
        <v>8710.683760683774</v>
      </c>
    </row>
    <row r="40" spans="2:4" ht="12.75">
      <c r="B40" s="5">
        <v>115000</v>
      </c>
      <c r="C40" s="5">
        <f t="shared" si="1"/>
        <v>104015.81196581214</v>
      </c>
      <c r="D40" s="5">
        <f t="shared" si="0"/>
        <v>8667.984330484345</v>
      </c>
    </row>
    <row r="41" spans="2:4" ht="12.75">
      <c r="B41" s="5">
        <v>116000</v>
      </c>
      <c r="C41" s="5">
        <f t="shared" si="1"/>
        <v>103503.41880341899</v>
      </c>
      <c r="D41" s="5">
        <f t="shared" si="0"/>
        <v>8625.284900284916</v>
      </c>
    </row>
    <row r="42" spans="2:4" ht="12.75">
      <c r="B42" s="5">
        <v>117000</v>
      </c>
      <c r="C42" s="5">
        <f t="shared" si="1"/>
        <v>102991.02564102583</v>
      </c>
      <c r="D42" s="5">
        <f t="shared" si="0"/>
        <v>8582.585470085485</v>
      </c>
    </row>
    <row r="43" spans="2:4" ht="12.75">
      <c r="B43" s="5">
        <v>118000</v>
      </c>
      <c r="C43" s="5">
        <f t="shared" si="1"/>
        <v>102478.63247863267</v>
      </c>
      <c r="D43" s="5">
        <f t="shared" si="0"/>
        <v>8539.886039886056</v>
      </c>
    </row>
    <row r="44" spans="2:4" ht="12.75">
      <c r="B44" s="5">
        <v>119000</v>
      </c>
      <c r="C44" s="5">
        <f t="shared" si="1"/>
        <v>101966.23931623952</v>
      </c>
      <c r="D44" s="5">
        <f t="shared" si="0"/>
        <v>8497.186609686627</v>
      </c>
    </row>
    <row r="45" spans="2:4" ht="12.75">
      <c r="B45" s="5">
        <v>120000</v>
      </c>
      <c r="C45" s="5">
        <f t="shared" si="1"/>
        <v>101453.84615384636</v>
      </c>
      <c r="D45" s="5">
        <f t="shared" si="0"/>
        <v>8454.487179487196</v>
      </c>
    </row>
    <row r="46" spans="2:4" ht="12.75">
      <c r="B46" s="5">
        <v>121000</v>
      </c>
      <c r="C46" s="5">
        <f t="shared" si="1"/>
        <v>100941.4529914532</v>
      </c>
      <c r="D46" s="5">
        <f t="shared" si="0"/>
        <v>8411.787749287767</v>
      </c>
    </row>
    <row r="47" spans="2:4" ht="12.75">
      <c r="B47" s="5">
        <v>122000</v>
      </c>
      <c r="C47" s="5">
        <f t="shared" si="1"/>
        <v>100429.05982906005</v>
      </c>
      <c r="D47" s="5">
        <f t="shared" si="0"/>
        <v>8369.088319088338</v>
      </c>
    </row>
    <row r="48" spans="2:4" ht="12.75">
      <c r="B48" s="5">
        <v>123000</v>
      </c>
      <c r="C48" s="5">
        <f t="shared" si="1"/>
        <v>99916.66666666689</v>
      </c>
      <c r="D48" s="5">
        <f t="shared" si="0"/>
        <v>8326.388888888907</v>
      </c>
    </row>
    <row r="49" spans="2:4" ht="12.75">
      <c r="B49" s="5">
        <v>124000</v>
      </c>
      <c r="C49" s="5">
        <f t="shared" si="1"/>
        <v>99404.27350427373</v>
      </c>
      <c r="D49" s="5">
        <f t="shared" si="0"/>
        <v>8283.689458689478</v>
      </c>
    </row>
    <row r="50" spans="2:4" ht="12.75">
      <c r="B50" s="5">
        <v>125000</v>
      </c>
      <c r="C50" s="5">
        <f t="shared" si="1"/>
        <v>98891.88034188058</v>
      </c>
      <c r="D50" s="5">
        <f t="shared" si="0"/>
        <v>8240.990028490049</v>
      </c>
    </row>
    <row r="51" spans="2:4" ht="12.75">
      <c r="B51" s="5">
        <v>126000</v>
      </c>
      <c r="C51" s="5">
        <f t="shared" si="1"/>
        <v>98379.48717948742</v>
      </c>
      <c r="D51" s="5">
        <f t="shared" si="0"/>
        <v>8198.290598290618</v>
      </c>
    </row>
    <row r="52" spans="2:4" ht="12.75">
      <c r="B52" s="5">
        <v>127000</v>
      </c>
      <c r="C52" s="5">
        <f t="shared" si="1"/>
        <v>97867.09401709426</v>
      </c>
      <c r="D52" s="5">
        <f t="shared" si="0"/>
        <v>8155.591168091189</v>
      </c>
    </row>
    <row r="53" spans="2:4" ht="12.75">
      <c r="B53" s="5">
        <v>128000</v>
      </c>
      <c r="C53" s="5">
        <f t="shared" si="1"/>
        <v>97354.7008547011</v>
      </c>
      <c r="D53" s="5">
        <f t="shared" si="0"/>
        <v>8112.891737891759</v>
      </c>
    </row>
    <row r="54" spans="2:4" ht="12.75">
      <c r="B54" s="5">
        <v>129000</v>
      </c>
      <c r="C54" s="5">
        <f t="shared" si="1"/>
        <v>96842.30769230795</v>
      </c>
      <c r="D54" s="5">
        <f t="shared" si="0"/>
        <v>8070.192307692329</v>
      </c>
    </row>
    <row r="55" spans="2:4" ht="12.75">
      <c r="B55" s="5">
        <v>130000</v>
      </c>
      <c r="C55" s="5">
        <f t="shared" si="1"/>
        <v>96329.9145299148</v>
      </c>
      <c r="D55" s="5">
        <f t="shared" si="0"/>
        <v>8027.492877492899</v>
      </c>
    </row>
    <row r="56" spans="2:4" ht="12.75">
      <c r="B56" s="5">
        <v>131000</v>
      </c>
      <c r="C56" s="5">
        <f t="shared" si="1"/>
        <v>95817.52136752164</v>
      </c>
      <c r="D56" s="5">
        <f t="shared" si="0"/>
        <v>7984.793447293469</v>
      </c>
    </row>
    <row r="57" spans="2:4" ht="12.75">
      <c r="B57" s="5">
        <v>132000</v>
      </c>
      <c r="C57" s="5">
        <f t="shared" si="1"/>
        <v>95305.12820512848</v>
      </c>
      <c r="D57" s="5">
        <f t="shared" si="0"/>
        <v>7942.09401709404</v>
      </c>
    </row>
    <row r="58" spans="2:4" ht="12.75">
      <c r="B58" s="5">
        <v>133000</v>
      </c>
      <c r="C58" s="5">
        <f t="shared" si="1"/>
        <v>94792.73504273532</v>
      </c>
      <c r="D58" s="5">
        <f t="shared" si="0"/>
        <v>7899.39458689461</v>
      </c>
    </row>
    <row r="59" spans="2:4" ht="12.75">
      <c r="B59" s="5">
        <v>134000</v>
      </c>
      <c r="C59" s="5">
        <f t="shared" si="1"/>
        <v>94280.34188034217</v>
      </c>
      <c r="D59" s="5">
        <f t="shared" si="0"/>
        <v>7856.69515669518</v>
      </c>
    </row>
    <row r="60" spans="2:4" ht="12.75">
      <c r="B60" s="5">
        <v>135000</v>
      </c>
      <c r="C60" s="5">
        <f t="shared" si="1"/>
        <v>93767.94871794901</v>
      </c>
      <c r="D60" s="5">
        <f t="shared" si="0"/>
        <v>7813.995726495751</v>
      </c>
    </row>
    <row r="61" spans="2:4" ht="12.75">
      <c r="B61" s="5">
        <v>136000</v>
      </c>
      <c r="C61" s="5">
        <f t="shared" si="1"/>
        <v>93255.55555555585</v>
      </c>
      <c r="D61" s="5">
        <f t="shared" si="0"/>
        <v>7771.296296296321</v>
      </c>
    </row>
    <row r="62" spans="2:4" ht="12.75">
      <c r="B62" s="5">
        <v>137000</v>
      </c>
      <c r="C62" s="5">
        <f t="shared" si="1"/>
        <v>92743.1623931627</v>
      </c>
      <c r="D62" s="5">
        <f t="shared" si="0"/>
        <v>7728.596866096891</v>
      </c>
    </row>
    <row r="63" spans="2:4" ht="12.75">
      <c r="B63" s="5">
        <v>138000</v>
      </c>
      <c r="C63" s="5">
        <f t="shared" si="1"/>
        <v>92230.76923076954</v>
      </c>
      <c r="D63" s="5">
        <f t="shared" si="0"/>
        <v>7685.897435897462</v>
      </c>
    </row>
    <row r="64" spans="2:4" ht="12.75">
      <c r="B64" s="5">
        <v>139000</v>
      </c>
      <c r="C64" s="5">
        <f t="shared" si="1"/>
        <v>91718.37606837638</v>
      </c>
      <c r="D64" s="5">
        <f t="shared" si="0"/>
        <v>7643.198005698032</v>
      </c>
    </row>
    <row r="65" spans="2:4" ht="12.75">
      <c r="B65" s="5">
        <v>140000</v>
      </c>
      <c r="C65" s="5">
        <f t="shared" si="1"/>
        <v>91205.98290598323</v>
      </c>
      <c r="D65" s="5">
        <f t="shared" si="0"/>
        <v>7600.498575498602</v>
      </c>
    </row>
    <row r="66" spans="2:4" ht="12.75">
      <c r="B66" s="5">
        <v>141000</v>
      </c>
      <c r="C66" s="5">
        <f t="shared" si="1"/>
        <v>90693.58974359007</v>
      </c>
      <c r="D66" s="5">
        <f t="shared" si="0"/>
        <v>7557.799145299173</v>
      </c>
    </row>
    <row r="67" spans="2:4" ht="12.75">
      <c r="B67" s="5">
        <v>142000</v>
      </c>
      <c r="C67" s="5">
        <f t="shared" si="1"/>
        <v>90181.19658119691</v>
      </c>
      <c r="D67" s="5">
        <f t="shared" si="0"/>
        <v>7515.099715099743</v>
      </c>
    </row>
    <row r="68" spans="2:4" ht="12.75">
      <c r="B68" s="5">
        <v>143000</v>
      </c>
      <c r="C68" s="5">
        <f t="shared" si="1"/>
        <v>89668.80341880376</v>
      </c>
      <c r="D68" s="5">
        <f t="shared" si="0"/>
        <v>7472.400284900313</v>
      </c>
    </row>
    <row r="69" spans="2:4" ht="12.75">
      <c r="B69" s="5">
        <v>144000</v>
      </c>
      <c r="C69" s="5">
        <f t="shared" si="1"/>
        <v>89156.4102564106</v>
      </c>
      <c r="D69" s="5">
        <f t="shared" si="0"/>
        <v>7429.700854700884</v>
      </c>
    </row>
    <row r="70" spans="2:4" ht="12.75">
      <c r="B70" s="5">
        <v>145000</v>
      </c>
      <c r="C70" s="5">
        <f t="shared" si="1"/>
        <v>88644.01709401744</v>
      </c>
      <c r="D70" s="5">
        <f t="shared" si="0"/>
        <v>7387.001424501454</v>
      </c>
    </row>
    <row r="71" spans="2:4" ht="12.75">
      <c r="B71" s="5">
        <v>146000</v>
      </c>
      <c r="C71" s="5">
        <f t="shared" si="1"/>
        <v>88131.62393162429</v>
      </c>
      <c r="D71" s="5">
        <f t="shared" si="0"/>
        <v>7344.301994302024</v>
      </c>
    </row>
    <row r="72" spans="2:4" ht="12.75">
      <c r="B72" s="5">
        <v>147000</v>
      </c>
      <c r="C72" s="5">
        <f t="shared" si="1"/>
        <v>87619.23076923113</v>
      </c>
      <c r="D72" s="5">
        <f t="shared" si="0"/>
        <v>7301.602564102594</v>
      </c>
    </row>
    <row r="73" spans="2:4" ht="12.75">
      <c r="B73" s="5">
        <v>148000</v>
      </c>
      <c r="C73" s="5">
        <f t="shared" si="1"/>
        <v>87106.83760683797</v>
      </c>
      <c r="D73" s="5">
        <f aca="true" t="shared" si="2" ref="D73:D126">C73/12</f>
        <v>7258.903133903164</v>
      </c>
    </row>
    <row r="74" spans="2:4" ht="12.75">
      <c r="B74" s="5">
        <v>149000</v>
      </c>
      <c r="C74" s="5">
        <f t="shared" si="1"/>
        <v>86594.44444444482</v>
      </c>
      <c r="D74" s="5">
        <f t="shared" si="2"/>
        <v>7216.203703703734</v>
      </c>
    </row>
    <row r="75" spans="2:4" ht="12.75">
      <c r="B75" s="5">
        <v>150000</v>
      </c>
      <c r="C75" s="5">
        <f aca="true" t="shared" si="3" ref="C75:C126">C74-($C$9/234)</f>
        <v>86082.05128205166</v>
      </c>
      <c r="D75" s="5">
        <f t="shared" si="2"/>
        <v>7173.504273504305</v>
      </c>
    </row>
    <row r="76" spans="2:4" ht="12.75">
      <c r="B76" s="5">
        <v>151000</v>
      </c>
      <c r="C76" s="5">
        <f t="shared" si="3"/>
        <v>85569.6581196585</v>
      </c>
      <c r="D76" s="5">
        <f t="shared" si="2"/>
        <v>7130.804843304875</v>
      </c>
    </row>
    <row r="77" spans="2:4" ht="12.75">
      <c r="B77" s="5">
        <v>152000</v>
      </c>
      <c r="C77" s="5">
        <f t="shared" si="3"/>
        <v>85057.26495726535</v>
      </c>
      <c r="D77" s="5">
        <f t="shared" si="2"/>
        <v>7088.105413105445</v>
      </c>
    </row>
    <row r="78" spans="2:4" ht="12.75">
      <c r="B78" s="5">
        <v>153000</v>
      </c>
      <c r="C78" s="5">
        <f t="shared" si="3"/>
        <v>84544.87179487219</v>
      </c>
      <c r="D78" s="5">
        <f t="shared" si="2"/>
        <v>7045.405982906016</v>
      </c>
    </row>
    <row r="79" spans="2:4" ht="12.75">
      <c r="B79" s="5">
        <v>154000</v>
      </c>
      <c r="C79" s="5">
        <f t="shared" si="3"/>
        <v>84032.47863247903</v>
      </c>
      <c r="D79" s="5">
        <f t="shared" si="2"/>
        <v>7002.706552706586</v>
      </c>
    </row>
    <row r="80" spans="2:4" ht="12.75">
      <c r="B80" s="5">
        <v>155000</v>
      </c>
      <c r="C80" s="5">
        <f t="shared" si="3"/>
        <v>83520.08547008588</v>
      </c>
      <c r="D80" s="5">
        <f t="shared" si="2"/>
        <v>6960.007122507156</v>
      </c>
    </row>
    <row r="81" spans="2:4" ht="12.75">
      <c r="B81" s="5">
        <v>156000</v>
      </c>
      <c r="C81" s="5">
        <f t="shared" si="3"/>
        <v>83007.69230769272</v>
      </c>
      <c r="D81" s="5">
        <f t="shared" si="2"/>
        <v>6917.307692307727</v>
      </c>
    </row>
    <row r="82" spans="2:4" ht="12.75">
      <c r="B82" s="5">
        <v>157000</v>
      </c>
      <c r="C82" s="5">
        <f t="shared" si="3"/>
        <v>82495.29914529956</v>
      </c>
      <c r="D82" s="5">
        <f t="shared" si="2"/>
        <v>6874.608262108297</v>
      </c>
    </row>
    <row r="83" spans="2:4" ht="12.75">
      <c r="B83" s="5">
        <v>158000</v>
      </c>
      <c r="C83" s="5">
        <f t="shared" si="3"/>
        <v>81982.9059829064</v>
      </c>
      <c r="D83" s="5">
        <f t="shared" si="2"/>
        <v>6831.908831908867</v>
      </c>
    </row>
    <row r="84" spans="2:4" ht="12.75">
      <c r="B84" s="5">
        <v>159000</v>
      </c>
      <c r="C84" s="5">
        <f t="shared" si="3"/>
        <v>81470.51282051325</v>
      </c>
      <c r="D84" s="5">
        <f t="shared" si="2"/>
        <v>6789.209401709438</v>
      </c>
    </row>
    <row r="85" spans="2:4" ht="12.75">
      <c r="B85" s="5">
        <v>160000</v>
      </c>
      <c r="C85" s="5">
        <f t="shared" si="3"/>
        <v>80958.1196581201</v>
      </c>
      <c r="D85" s="5">
        <f t="shared" si="2"/>
        <v>6746.509971510008</v>
      </c>
    </row>
    <row r="86" spans="2:4" ht="12.75">
      <c r="B86" s="5">
        <v>161000</v>
      </c>
      <c r="C86" s="5">
        <f t="shared" si="3"/>
        <v>80445.72649572694</v>
      </c>
      <c r="D86" s="5">
        <f t="shared" si="2"/>
        <v>6703.810541310578</v>
      </c>
    </row>
    <row r="87" spans="2:4" ht="12.75">
      <c r="B87" s="5">
        <v>162000</v>
      </c>
      <c r="C87" s="5">
        <f t="shared" si="3"/>
        <v>79933.33333333378</v>
      </c>
      <c r="D87" s="5">
        <f t="shared" si="2"/>
        <v>6661.111111111149</v>
      </c>
    </row>
    <row r="88" spans="2:4" ht="12.75">
      <c r="B88" s="5">
        <v>163000</v>
      </c>
      <c r="C88" s="5">
        <f t="shared" si="3"/>
        <v>79420.94017094062</v>
      </c>
      <c r="D88" s="5">
        <f t="shared" si="2"/>
        <v>6618.411680911719</v>
      </c>
    </row>
    <row r="89" spans="2:4" ht="12.75">
      <c r="B89" s="5">
        <v>164000</v>
      </c>
      <c r="C89" s="5">
        <f t="shared" si="3"/>
        <v>78908.54700854747</v>
      </c>
      <c r="D89" s="5">
        <f t="shared" si="2"/>
        <v>6575.712250712289</v>
      </c>
    </row>
    <row r="90" spans="2:4" ht="12.75">
      <c r="B90" s="5">
        <v>165000</v>
      </c>
      <c r="C90" s="5">
        <f t="shared" si="3"/>
        <v>78396.15384615431</v>
      </c>
      <c r="D90" s="5">
        <f t="shared" si="2"/>
        <v>6533.012820512859</v>
      </c>
    </row>
    <row r="91" spans="2:4" ht="12.75">
      <c r="B91" s="5">
        <v>166000</v>
      </c>
      <c r="C91" s="5">
        <f t="shared" si="3"/>
        <v>77883.76068376115</v>
      </c>
      <c r="D91" s="5">
        <f t="shared" si="2"/>
        <v>6490.313390313429</v>
      </c>
    </row>
    <row r="92" spans="2:4" ht="12.75">
      <c r="B92" s="5">
        <v>167000</v>
      </c>
      <c r="C92" s="5">
        <f t="shared" si="3"/>
        <v>77371.367521368</v>
      </c>
      <c r="D92" s="5">
        <f t="shared" si="2"/>
        <v>6447.613960113999</v>
      </c>
    </row>
    <row r="93" spans="2:4" ht="12.75">
      <c r="B93" s="5">
        <v>168000</v>
      </c>
      <c r="C93" s="5">
        <f t="shared" si="3"/>
        <v>76858.97435897484</v>
      </c>
      <c r="D93" s="5">
        <f t="shared" si="2"/>
        <v>6404.91452991457</v>
      </c>
    </row>
    <row r="94" spans="2:4" ht="12.75">
      <c r="B94" s="5">
        <v>169000</v>
      </c>
      <c r="C94" s="5">
        <f t="shared" si="3"/>
        <v>76346.58119658168</v>
      </c>
      <c r="D94" s="5">
        <f t="shared" si="2"/>
        <v>6362.21509971514</v>
      </c>
    </row>
    <row r="95" spans="2:4" ht="12.75">
      <c r="B95" s="5">
        <v>170000</v>
      </c>
      <c r="C95" s="5">
        <f t="shared" si="3"/>
        <v>75834.18803418853</v>
      </c>
      <c r="D95" s="5">
        <f t="shared" si="2"/>
        <v>6319.51566951571</v>
      </c>
    </row>
    <row r="96" spans="2:4" ht="12.75">
      <c r="B96" s="5">
        <v>171000</v>
      </c>
      <c r="C96" s="5">
        <f t="shared" si="3"/>
        <v>75321.79487179537</v>
      </c>
      <c r="D96" s="5">
        <f t="shared" si="2"/>
        <v>6276.816239316281</v>
      </c>
    </row>
    <row r="97" spans="2:4" ht="12.75">
      <c r="B97" s="5">
        <v>172000</v>
      </c>
      <c r="C97" s="5">
        <f t="shared" si="3"/>
        <v>74809.40170940221</v>
      </c>
      <c r="D97" s="5">
        <f t="shared" si="2"/>
        <v>6234.116809116851</v>
      </c>
    </row>
    <row r="98" spans="2:4" ht="12.75">
      <c r="B98" s="5">
        <v>173000</v>
      </c>
      <c r="C98" s="5">
        <f t="shared" si="3"/>
        <v>74297.00854700906</v>
      </c>
      <c r="D98" s="5">
        <f t="shared" si="2"/>
        <v>6191.417378917421</v>
      </c>
    </row>
    <row r="99" spans="2:4" ht="12.75">
      <c r="B99" s="5">
        <v>174000</v>
      </c>
      <c r="C99" s="5">
        <f t="shared" si="3"/>
        <v>73784.6153846159</v>
      </c>
      <c r="D99" s="5">
        <f t="shared" si="2"/>
        <v>6148.717948717992</v>
      </c>
    </row>
    <row r="100" spans="2:4" ht="12.75">
      <c r="B100" s="5">
        <v>175000</v>
      </c>
      <c r="C100" s="5">
        <f t="shared" si="3"/>
        <v>73272.22222222274</v>
      </c>
      <c r="D100" s="5">
        <f t="shared" si="2"/>
        <v>6106.018518518562</v>
      </c>
    </row>
    <row r="101" spans="2:4" ht="12.75">
      <c r="B101" s="5">
        <v>176000</v>
      </c>
      <c r="C101" s="5">
        <f t="shared" si="3"/>
        <v>72759.82905982959</v>
      </c>
      <c r="D101" s="5">
        <f t="shared" si="2"/>
        <v>6063.319088319132</v>
      </c>
    </row>
    <row r="102" spans="2:4" ht="12.75">
      <c r="B102" s="5">
        <v>177000</v>
      </c>
      <c r="C102" s="5">
        <f t="shared" si="3"/>
        <v>72247.43589743643</v>
      </c>
      <c r="D102" s="5">
        <f t="shared" si="2"/>
        <v>6020.619658119703</v>
      </c>
    </row>
    <row r="103" spans="2:4" ht="12.75">
      <c r="B103" s="5">
        <v>178000</v>
      </c>
      <c r="C103" s="5">
        <f t="shared" si="3"/>
        <v>71735.04273504327</v>
      </c>
      <c r="D103" s="5">
        <f t="shared" si="2"/>
        <v>5977.920227920273</v>
      </c>
    </row>
    <row r="104" spans="2:4" ht="12.75">
      <c r="B104" s="5">
        <v>179000</v>
      </c>
      <c r="C104" s="5">
        <f t="shared" si="3"/>
        <v>71222.64957265012</v>
      </c>
      <c r="D104" s="5">
        <f t="shared" si="2"/>
        <v>5935.220797720843</v>
      </c>
    </row>
    <row r="105" spans="2:4" ht="12.75">
      <c r="B105" s="5">
        <v>180000</v>
      </c>
      <c r="C105" s="5">
        <f t="shared" si="3"/>
        <v>70710.25641025696</v>
      </c>
      <c r="D105" s="5">
        <f t="shared" si="2"/>
        <v>5892.521367521414</v>
      </c>
    </row>
    <row r="106" spans="2:4" ht="12.75">
      <c r="B106" s="5">
        <v>181000</v>
      </c>
      <c r="C106" s="5">
        <f t="shared" si="3"/>
        <v>70197.8632478638</v>
      </c>
      <c r="D106" s="5">
        <f t="shared" si="2"/>
        <v>5849.821937321984</v>
      </c>
    </row>
    <row r="107" spans="2:4" ht="12.75">
      <c r="B107" s="5">
        <v>182000</v>
      </c>
      <c r="C107" s="5">
        <f t="shared" si="3"/>
        <v>69685.47008547065</v>
      </c>
      <c r="D107" s="5">
        <f t="shared" si="2"/>
        <v>5807.1225071225535</v>
      </c>
    </row>
    <row r="108" spans="2:4" ht="12.75">
      <c r="B108" s="5">
        <v>183000</v>
      </c>
      <c r="C108" s="5">
        <f t="shared" si="3"/>
        <v>69173.07692307749</v>
      </c>
      <c r="D108" s="5">
        <f t="shared" si="2"/>
        <v>5764.423076923124</v>
      </c>
    </row>
    <row r="109" spans="2:4" ht="12.75">
      <c r="B109" s="5">
        <v>184000</v>
      </c>
      <c r="C109" s="5">
        <f t="shared" si="3"/>
        <v>68660.68376068433</v>
      </c>
      <c r="D109" s="5">
        <f t="shared" si="2"/>
        <v>5721.723646723694</v>
      </c>
    </row>
    <row r="110" spans="2:4" ht="12.75">
      <c r="B110" s="5">
        <v>185000</v>
      </c>
      <c r="C110" s="5">
        <f t="shared" si="3"/>
        <v>68148.29059829118</v>
      </c>
      <c r="D110" s="5">
        <f t="shared" si="2"/>
        <v>5679.024216524264</v>
      </c>
    </row>
    <row r="111" spans="2:4" ht="12.75">
      <c r="B111" s="5">
        <v>186000</v>
      </c>
      <c r="C111" s="5">
        <f t="shared" si="3"/>
        <v>67635.89743589802</v>
      </c>
      <c r="D111" s="5">
        <f t="shared" si="2"/>
        <v>5636.324786324835</v>
      </c>
    </row>
    <row r="112" spans="2:4" ht="12.75">
      <c r="B112" s="5">
        <v>187000</v>
      </c>
      <c r="C112" s="5">
        <f t="shared" si="3"/>
        <v>67123.50427350486</v>
      </c>
      <c r="D112" s="5">
        <f t="shared" si="2"/>
        <v>5593.625356125405</v>
      </c>
    </row>
    <row r="113" spans="2:4" ht="12.75">
      <c r="B113" s="5">
        <v>188000</v>
      </c>
      <c r="C113" s="5">
        <f t="shared" si="3"/>
        <v>66611.1111111117</v>
      </c>
      <c r="D113" s="5">
        <f t="shared" si="2"/>
        <v>5550.925925925975</v>
      </c>
    </row>
    <row r="114" spans="2:4" ht="12.75">
      <c r="B114" s="5">
        <v>189000</v>
      </c>
      <c r="C114" s="5">
        <f t="shared" si="3"/>
        <v>66098.71794871855</v>
      </c>
      <c r="D114" s="5">
        <f t="shared" si="2"/>
        <v>5508.226495726546</v>
      </c>
    </row>
    <row r="115" spans="2:4" ht="12.75">
      <c r="B115" s="5">
        <v>190000</v>
      </c>
      <c r="C115" s="5">
        <f t="shared" si="3"/>
        <v>65586.3247863254</v>
      </c>
      <c r="D115" s="5">
        <f t="shared" si="2"/>
        <v>5465.527065527116</v>
      </c>
    </row>
    <row r="116" spans="2:4" ht="12.75">
      <c r="B116" s="5">
        <v>191000</v>
      </c>
      <c r="C116" s="5">
        <f t="shared" si="3"/>
        <v>65073.93162393223</v>
      </c>
      <c r="D116" s="5">
        <f t="shared" si="2"/>
        <v>5422.827635327686</v>
      </c>
    </row>
    <row r="117" spans="2:4" ht="12.75">
      <c r="B117" s="5">
        <v>192000</v>
      </c>
      <c r="C117" s="5">
        <f t="shared" si="3"/>
        <v>64561.538461539065</v>
      </c>
      <c r="D117" s="5">
        <f t="shared" si="2"/>
        <v>5380.128205128255</v>
      </c>
    </row>
    <row r="118" spans="2:4" ht="12.75">
      <c r="B118" s="5">
        <v>193000</v>
      </c>
      <c r="C118" s="5">
        <f t="shared" si="3"/>
        <v>64049.1452991459</v>
      </c>
      <c r="D118" s="5">
        <f t="shared" si="2"/>
        <v>5337.428774928825</v>
      </c>
    </row>
    <row r="119" spans="2:4" ht="12.75">
      <c r="B119" s="5">
        <v>194000</v>
      </c>
      <c r="C119" s="5">
        <f t="shared" si="3"/>
        <v>63536.75213675274</v>
      </c>
      <c r="D119" s="5">
        <f t="shared" si="2"/>
        <v>5294.729344729395</v>
      </c>
    </row>
    <row r="120" spans="2:4" ht="12.75">
      <c r="B120" s="5">
        <v>195000</v>
      </c>
      <c r="C120" s="5">
        <f t="shared" si="3"/>
        <v>63024.35897435957</v>
      </c>
      <c r="D120" s="5">
        <f t="shared" si="2"/>
        <v>5252.029914529964</v>
      </c>
    </row>
    <row r="121" spans="2:4" ht="12.75">
      <c r="B121" s="5">
        <v>196000</v>
      </c>
      <c r="C121" s="5">
        <f t="shared" si="3"/>
        <v>62511.96581196641</v>
      </c>
      <c r="D121" s="5">
        <f t="shared" si="2"/>
        <v>5209.330484330534</v>
      </c>
    </row>
    <row r="122" spans="2:4" ht="12.75">
      <c r="B122" s="5">
        <v>197000</v>
      </c>
      <c r="C122" s="5">
        <f t="shared" si="3"/>
        <v>61999.572649573245</v>
      </c>
      <c r="D122" s="5">
        <f t="shared" si="2"/>
        <v>5166.631054131104</v>
      </c>
    </row>
    <row r="123" spans="2:4" ht="12.75">
      <c r="B123" s="5">
        <v>198000</v>
      </c>
      <c r="C123" s="5">
        <f t="shared" si="3"/>
        <v>61487.17948718008</v>
      </c>
      <c r="D123" s="5">
        <f t="shared" si="2"/>
        <v>5123.931623931673</v>
      </c>
    </row>
    <row r="124" spans="2:4" ht="12.75">
      <c r="B124" s="5">
        <v>199000</v>
      </c>
      <c r="C124" s="5">
        <f t="shared" si="3"/>
        <v>60974.78632478692</v>
      </c>
      <c r="D124" s="5">
        <f t="shared" si="2"/>
        <v>5081.232193732243</v>
      </c>
    </row>
    <row r="125" spans="2:4" ht="12.75">
      <c r="B125" s="5">
        <v>200000</v>
      </c>
      <c r="C125" s="5">
        <f t="shared" si="3"/>
        <v>60462.39316239375</v>
      </c>
      <c r="D125" s="5">
        <f t="shared" si="2"/>
        <v>5038.532763532813</v>
      </c>
    </row>
    <row r="126" spans="2:4" ht="12.75">
      <c r="B126" s="5" t="s">
        <v>18</v>
      </c>
      <c r="C126" s="5">
        <f t="shared" si="3"/>
        <v>59950.00000000059</v>
      </c>
      <c r="D126" s="5">
        <f t="shared" si="2"/>
        <v>4995.833333333382</v>
      </c>
    </row>
  </sheetData>
  <sheetProtection/>
  <mergeCells count="2">
    <mergeCell ref="B4:E4"/>
    <mergeCell ref="B2:C2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43"/>
  <sheetViews>
    <sheetView showGridLines="0" zoomScalePageLayoutView="0" workbookViewId="0" topLeftCell="A202">
      <selection activeCell="C243" sqref="C243"/>
    </sheetView>
  </sheetViews>
  <sheetFormatPr defaultColWidth="9.140625" defaultRowHeight="12.75"/>
  <cols>
    <col min="2" max="2" width="17.57421875" style="0" customWidth="1"/>
    <col min="3" max="3" width="18.140625" style="4" customWidth="1"/>
    <col min="4" max="4" width="19.57421875" style="4" bestFit="1" customWidth="1"/>
    <col min="5" max="5" width="28.7109375" style="0" bestFit="1" customWidth="1"/>
  </cols>
  <sheetData>
    <row r="1" ht="12.75">
      <c r="B1" s="6" t="s">
        <v>19</v>
      </c>
    </row>
    <row r="2" spans="2:6" ht="26.25" customHeight="1">
      <c r="B2" s="40" t="s">
        <v>20</v>
      </c>
      <c r="C2" s="40"/>
      <c r="D2" s="40"/>
      <c r="E2" s="40"/>
      <c r="F2" s="40"/>
    </row>
    <row r="4" spans="2:6" ht="27.75" customHeight="1">
      <c r="B4" s="40" t="s">
        <v>21</v>
      </c>
      <c r="C4" s="40"/>
      <c r="D4" s="40"/>
      <c r="E4" s="40"/>
      <c r="F4" s="40"/>
    </row>
    <row r="5" ht="12.75">
      <c r="C5" s="8" t="s">
        <v>38</v>
      </c>
    </row>
    <row r="6" spans="2:4" ht="38.25">
      <c r="B6" s="1" t="s">
        <v>3</v>
      </c>
      <c r="C6" s="2" t="s">
        <v>4</v>
      </c>
      <c r="D6" s="3" t="s">
        <v>5</v>
      </c>
    </row>
    <row r="7" ht="12.75">
      <c r="B7" s="4"/>
    </row>
    <row r="8" spans="2:5" ht="12.75">
      <c r="B8" s="1" t="s">
        <v>0</v>
      </c>
      <c r="C8" s="1" t="s">
        <v>1</v>
      </c>
      <c r="D8" s="1" t="s">
        <v>2</v>
      </c>
      <c r="E8" s="1" t="s">
        <v>78</v>
      </c>
    </row>
    <row r="9" spans="2:5" ht="12.75">
      <c r="B9" s="5" t="s">
        <v>13</v>
      </c>
      <c r="C9" s="5">
        <v>163500</v>
      </c>
      <c r="D9" s="13">
        <f>C9/12</f>
        <v>13625</v>
      </c>
      <c r="E9" s="9">
        <f>+D9/2</f>
        <v>6812.5</v>
      </c>
    </row>
    <row r="10" spans="2:5" ht="12.75">
      <c r="B10" s="5">
        <v>85000</v>
      </c>
      <c r="C10" s="5">
        <f>C9-($C$9/234)</f>
        <v>162801.28205128206</v>
      </c>
      <c r="D10" s="13">
        <f aca="true" t="shared" si="0" ref="D10:D73">C10/12</f>
        <v>13566.773504273506</v>
      </c>
      <c r="E10" s="9">
        <f aca="true" t="shared" si="1" ref="E10:E73">+D10/2</f>
        <v>6783.386752136753</v>
      </c>
    </row>
    <row r="11" spans="2:5" ht="12.75">
      <c r="B11" s="5">
        <v>86000</v>
      </c>
      <c r="C11" s="5">
        <f aca="true" t="shared" si="2" ref="C11:C74">C10-($C$9/234)</f>
        <v>162102.56410256412</v>
      </c>
      <c r="D11" s="13">
        <f t="shared" si="0"/>
        <v>13508.54700854701</v>
      </c>
      <c r="E11" s="9">
        <f t="shared" si="1"/>
        <v>6754.273504273505</v>
      </c>
    </row>
    <row r="12" spans="2:5" ht="12.75">
      <c r="B12" s="5">
        <v>87000</v>
      </c>
      <c r="C12" s="5">
        <f t="shared" si="2"/>
        <v>161403.84615384619</v>
      </c>
      <c r="D12" s="13">
        <f t="shared" si="0"/>
        <v>13450.320512820515</v>
      </c>
      <c r="E12" s="9">
        <f t="shared" si="1"/>
        <v>6725.160256410258</v>
      </c>
    </row>
    <row r="13" spans="2:5" ht="12.75">
      <c r="B13" s="5">
        <v>88000</v>
      </c>
      <c r="C13" s="5">
        <f t="shared" si="2"/>
        <v>160705.12820512825</v>
      </c>
      <c r="D13" s="13">
        <f t="shared" si="0"/>
        <v>13392.094017094021</v>
      </c>
      <c r="E13" s="9">
        <f t="shared" si="1"/>
        <v>6696.047008547011</v>
      </c>
    </row>
    <row r="14" spans="2:5" ht="12.75">
      <c r="B14" s="5">
        <v>89000</v>
      </c>
      <c r="C14" s="5">
        <f t="shared" si="2"/>
        <v>160006.4102564103</v>
      </c>
      <c r="D14" s="13">
        <f t="shared" si="0"/>
        <v>13333.867521367525</v>
      </c>
      <c r="E14" s="9">
        <f t="shared" si="1"/>
        <v>6666.933760683763</v>
      </c>
    </row>
    <row r="15" spans="2:5" ht="12.75">
      <c r="B15" s="5">
        <v>90000</v>
      </c>
      <c r="C15" s="5">
        <f t="shared" si="2"/>
        <v>159307.69230769237</v>
      </c>
      <c r="D15" s="13">
        <f t="shared" si="0"/>
        <v>13275.64102564103</v>
      </c>
      <c r="E15" s="9">
        <f t="shared" si="1"/>
        <v>6637.820512820515</v>
      </c>
    </row>
    <row r="16" spans="2:5" ht="12.75">
      <c r="B16" s="5">
        <v>91000</v>
      </c>
      <c r="C16" s="5">
        <f t="shared" si="2"/>
        <v>158608.97435897443</v>
      </c>
      <c r="D16" s="13">
        <f t="shared" si="0"/>
        <v>13217.414529914537</v>
      </c>
      <c r="E16" s="9">
        <f t="shared" si="1"/>
        <v>6608.707264957268</v>
      </c>
    </row>
    <row r="17" spans="2:5" ht="12.75">
      <c r="B17" s="5">
        <v>92000</v>
      </c>
      <c r="C17" s="5">
        <f t="shared" si="2"/>
        <v>157910.2564102565</v>
      </c>
      <c r="D17" s="13">
        <f t="shared" si="0"/>
        <v>13159.18803418804</v>
      </c>
      <c r="E17" s="9">
        <f t="shared" si="1"/>
        <v>6579.59401709402</v>
      </c>
    </row>
    <row r="18" spans="2:5" ht="12.75">
      <c r="B18" s="5">
        <v>93000</v>
      </c>
      <c r="C18" s="5">
        <f t="shared" si="2"/>
        <v>157211.53846153856</v>
      </c>
      <c r="D18" s="13">
        <f t="shared" si="0"/>
        <v>13100.961538461546</v>
      </c>
      <c r="E18" s="9">
        <f t="shared" si="1"/>
        <v>6550.480769230773</v>
      </c>
    </row>
    <row r="19" spans="2:5" ht="12.75">
      <c r="B19" s="5">
        <v>94000</v>
      </c>
      <c r="C19" s="5">
        <f t="shared" si="2"/>
        <v>156512.82051282062</v>
      </c>
      <c r="D19" s="13">
        <f t="shared" si="0"/>
        <v>13042.735042735052</v>
      </c>
      <c r="E19" s="9">
        <f t="shared" si="1"/>
        <v>6521.367521367526</v>
      </c>
    </row>
    <row r="20" spans="2:5" ht="12.75">
      <c r="B20" s="5">
        <v>95000</v>
      </c>
      <c r="C20" s="5">
        <f t="shared" si="2"/>
        <v>155814.10256410268</v>
      </c>
      <c r="D20" s="13">
        <f t="shared" si="0"/>
        <v>12984.508547008556</v>
      </c>
      <c r="E20" s="9">
        <f t="shared" si="1"/>
        <v>6492.254273504278</v>
      </c>
    </row>
    <row r="21" spans="2:5" ht="12.75">
      <c r="B21" s="5">
        <v>96000</v>
      </c>
      <c r="C21" s="5">
        <f t="shared" si="2"/>
        <v>155115.38461538474</v>
      </c>
      <c r="D21" s="13">
        <f t="shared" si="0"/>
        <v>12926.282051282062</v>
      </c>
      <c r="E21" s="9">
        <f t="shared" si="1"/>
        <v>6463.141025641031</v>
      </c>
    </row>
    <row r="22" spans="2:5" ht="12.75">
      <c r="B22" s="5">
        <v>97000</v>
      </c>
      <c r="C22" s="5">
        <f t="shared" si="2"/>
        <v>154416.6666666668</v>
      </c>
      <c r="D22" s="13">
        <f t="shared" si="0"/>
        <v>12868.055555555567</v>
      </c>
      <c r="E22" s="9">
        <f t="shared" si="1"/>
        <v>6434.027777777784</v>
      </c>
    </row>
    <row r="23" spans="2:5" ht="12.75">
      <c r="B23" s="5">
        <v>98000</v>
      </c>
      <c r="C23" s="5">
        <f t="shared" si="2"/>
        <v>153717.94871794886</v>
      </c>
      <c r="D23" s="13">
        <f t="shared" si="0"/>
        <v>12809.829059829071</v>
      </c>
      <c r="E23" s="9">
        <f t="shared" si="1"/>
        <v>6404.914529914536</v>
      </c>
    </row>
    <row r="24" spans="2:5" ht="12.75">
      <c r="B24" s="5">
        <v>99000</v>
      </c>
      <c r="C24" s="5">
        <f t="shared" si="2"/>
        <v>153019.23076923093</v>
      </c>
      <c r="D24" s="13">
        <f t="shared" si="0"/>
        <v>12751.602564102577</v>
      </c>
      <c r="E24" s="9">
        <f t="shared" si="1"/>
        <v>6375.801282051289</v>
      </c>
    </row>
    <row r="25" spans="2:5" ht="12.75">
      <c r="B25" s="5">
        <v>100000</v>
      </c>
      <c r="C25" s="5">
        <f t="shared" si="2"/>
        <v>152320.512820513</v>
      </c>
      <c r="D25" s="13">
        <f t="shared" si="0"/>
        <v>12693.376068376083</v>
      </c>
      <c r="E25" s="9">
        <f t="shared" si="1"/>
        <v>6346.6880341880415</v>
      </c>
    </row>
    <row r="26" spans="2:5" ht="12.75">
      <c r="B26" s="5">
        <v>101000</v>
      </c>
      <c r="C26" s="5">
        <f t="shared" si="2"/>
        <v>151621.79487179505</v>
      </c>
      <c r="D26" s="13">
        <f t="shared" si="0"/>
        <v>12635.149572649587</v>
      </c>
      <c r="E26" s="9">
        <f t="shared" si="1"/>
        <v>6317.574786324793</v>
      </c>
    </row>
    <row r="27" spans="2:5" ht="12.75">
      <c r="B27" s="5">
        <v>102000</v>
      </c>
      <c r="C27" s="5">
        <f t="shared" si="2"/>
        <v>150923.0769230771</v>
      </c>
      <c r="D27" s="13">
        <f t="shared" si="0"/>
        <v>12576.923076923093</v>
      </c>
      <c r="E27" s="9">
        <f t="shared" si="1"/>
        <v>6288.461538461546</v>
      </c>
    </row>
    <row r="28" spans="2:5" ht="12.75">
      <c r="B28" s="5">
        <v>103000</v>
      </c>
      <c r="C28" s="5">
        <f t="shared" si="2"/>
        <v>150224.35897435917</v>
      </c>
      <c r="D28" s="13">
        <f t="shared" si="0"/>
        <v>12518.696581196598</v>
      </c>
      <c r="E28" s="9">
        <f t="shared" si="1"/>
        <v>6259.348290598299</v>
      </c>
    </row>
    <row r="29" spans="2:5" ht="12.75">
      <c r="B29" s="5">
        <v>104000</v>
      </c>
      <c r="C29" s="5">
        <f t="shared" si="2"/>
        <v>149525.64102564123</v>
      </c>
      <c r="D29" s="13">
        <f t="shared" si="0"/>
        <v>12460.470085470102</v>
      </c>
      <c r="E29" s="9">
        <f t="shared" si="1"/>
        <v>6230.235042735051</v>
      </c>
    </row>
    <row r="30" spans="2:5" ht="12.75">
      <c r="B30" s="5">
        <v>105000</v>
      </c>
      <c r="C30" s="5">
        <f t="shared" si="2"/>
        <v>148826.9230769233</v>
      </c>
      <c r="D30" s="13">
        <f t="shared" si="0"/>
        <v>12402.243589743608</v>
      </c>
      <c r="E30" s="9">
        <f t="shared" si="1"/>
        <v>6201.121794871804</v>
      </c>
    </row>
    <row r="31" spans="2:5" ht="12.75">
      <c r="B31" s="5">
        <v>106000</v>
      </c>
      <c r="C31" s="5">
        <f t="shared" si="2"/>
        <v>148128.20512820536</v>
      </c>
      <c r="D31" s="13">
        <f t="shared" si="0"/>
        <v>12344.017094017114</v>
      </c>
      <c r="E31" s="9">
        <f t="shared" si="1"/>
        <v>6172.008547008557</v>
      </c>
    </row>
    <row r="32" spans="2:5" ht="12.75">
      <c r="B32" s="5">
        <v>107000</v>
      </c>
      <c r="C32" s="5">
        <f t="shared" si="2"/>
        <v>147429.48717948742</v>
      </c>
      <c r="D32" s="13">
        <f t="shared" si="0"/>
        <v>12285.790598290618</v>
      </c>
      <c r="E32" s="9">
        <f t="shared" si="1"/>
        <v>6142.895299145309</v>
      </c>
    </row>
    <row r="33" spans="2:5" ht="12.75">
      <c r="B33" s="5">
        <v>108000</v>
      </c>
      <c r="C33" s="5">
        <f t="shared" si="2"/>
        <v>146730.76923076948</v>
      </c>
      <c r="D33" s="13">
        <f t="shared" si="0"/>
        <v>12227.564102564123</v>
      </c>
      <c r="E33" s="9">
        <f t="shared" si="1"/>
        <v>6113.782051282062</v>
      </c>
    </row>
    <row r="34" spans="2:5" ht="12.75">
      <c r="B34" s="5">
        <v>109000</v>
      </c>
      <c r="C34" s="5">
        <f t="shared" si="2"/>
        <v>146032.05128205154</v>
      </c>
      <c r="D34" s="13">
        <f t="shared" si="0"/>
        <v>12169.33760683763</v>
      </c>
      <c r="E34" s="9">
        <f t="shared" si="1"/>
        <v>6084.668803418815</v>
      </c>
    </row>
    <row r="35" spans="2:5" ht="12.75">
      <c r="B35" s="5">
        <v>110000</v>
      </c>
      <c r="C35" s="5">
        <f t="shared" si="2"/>
        <v>145333.3333333336</v>
      </c>
      <c r="D35" s="13">
        <f t="shared" si="0"/>
        <v>12111.111111111133</v>
      </c>
      <c r="E35" s="9">
        <f t="shared" si="1"/>
        <v>6055.555555555567</v>
      </c>
    </row>
    <row r="36" spans="2:5" ht="12.75">
      <c r="B36" s="5">
        <v>111000</v>
      </c>
      <c r="C36" s="5">
        <f t="shared" si="2"/>
        <v>144634.61538461567</v>
      </c>
      <c r="D36" s="13">
        <f t="shared" si="0"/>
        <v>12052.884615384639</v>
      </c>
      <c r="E36" s="9">
        <f t="shared" si="1"/>
        <v>6026.442307692319</v>
      </c>
    </row>
    <row r="37" spans="2:5" ht="12.75">
      <c r="B37" s="5">
        <v>112000</v>
      </c>
      <c r="C37" s="5">
        <f t="shared" si="2"/>
        <v>143935.89743589773</v>
      </c>
      <c r="D37" s="13">
        <f t="shared" si="0"/>
        <v>11994.658119658145</v>
      </c>
      <c r="E37" s="9">
        <f t="shared" si="1"/>
        <v>5997.329059829072</v>
      </c>
    </row>
    <row r="38" spans="2:5" ht="12.75">
      <c r="B38" s="5">
        <v>113000</v>
      </c>
      <c r="C38" s="5">
        <f t="shared" si="2"/>
        <v>143237.1794871798</v>
      </c>
      <c r="D38" s="13">
        <f t="shared" si="0"/>
        <v>11936.431623931649</v>
      </c>
      <c r="E38" s="9">
        <f t="shared" si="1"/>
        <v>5968.215811965824</v>
      </c>
    </row>
    <row r="39" spans="2:5" ht="12.75">
      <c r="B39" s="5">
        <v>114000</v>
      </c>
      <c r="C39" s="5">
        <f t="shared" si="2"/>
        <v>142538.46153846185</v>
      </c>
      <c r="D39" s="13">
        <f t="shared" si="0"/>
        <v>11878.205128205154</v>
      </c>
      <c r="E39" s="9">
        <f t="shared" si="1"/>
        <v>5939.102564102577</v>
      </c>
    </row>
    <row r="40" spans="2:5" ht="12.75">
      <c r="B40" s="5">
        <v>115000</v>
      </c>
      <c r="C40" s="5">
        <f t="shared" si="2"/>
        <v>141839.7435897439</v>
      </c>
      <c r="D40" s="13">
        <f t="shared" si="0"/>
        <v>11819.97863247866</v>
      </c>
      <c r="E40" s="9">
        <f t="shared" si="1"/>
        <v>5909.98931623933</v>
      </c>
    </row>
    <row r="41" spans="2:5" ht="12.75">
      <c r="B41" s="5">
        <v>116000</v>
      </c>
      <c r="C41" s="5">
        <f t="shared" si="2"/>
        <v>141141.02564102598</v>
      </c>
      <c r="D41" s="13">
        <f t="shared" si="0"/>
        <v>11761.752136752164</v>
      </c>
      <c r="E41" s="9">
        <f t="shared" si="1"/>
        <v>5880.876068376082</v>
      </c>
    </row>
    <row r="42" spans="2:5" ht="12.75">
      <c r="B42" s="5">
        <v>117000</v>
      </c>
      <c r="C42" s="5">
        <f t="shared" si="2"/>
        <v>140442.30769230804</v>
      </c>
      <c r="D42" s="13">
        <f t="shared" si="0"/>
        <v>11703.52564102567</v>
      </c>
      <c r="E42" s="9">
        <f t="shared" si="1"/>
        <v>5851.762820512835</v>
      </c>
    </row>
    <row r="43" spans="2:5" ht="12.75">
      <c r="B43" s="5">
        <v>118000</v>
      </c>
      <c r="C43" s="5">
        <f t="shared" si="2"/>
        <v>139743.5897435901</v>
      </c>
      <c r="D43" s="13">
        <f t="shared" si="0"/>
        <v>11645.299145299176</v>
      </c>
      <c r="E43" s="9">
        <f t="shared" si="1"/>
        <v>5822.649572649588</v>
      </c>
    </row>
    <row r="44" spans="2:5" ht="12.75">
      <c r="B44" s="5">
        <v>119000</v>
      </c>
      <c r="C44" s="5">
        <f t="shared" si="2"/>
        <v>139044.87179487216</v>
      </c>
      <c r="D44" s="13">
        <f t="shared" si="0"/>
        <v>11587.07264957268</v>
      </c>
      <c r="E44" s="9">
        <f t="shared" si="1"/>
        <v>5793.53632478634</v>
      </c>
    </row>
    <row r="45" spans="2:5" ht="12.75">
      <c r="B45" s="5">
        <v>120000</v>
      </c>
      <c r="C45" s="5">
        <f t="shared" si="2"/>
        <v>138346.15384615422</v>
      </c>
      <c r="D45" s="13">
        <f t="shared" si="0"/>
        <v>11528.846153846185</v>
      </c>
      <c r="E45" s="9">
        <f t="shared" si="1"/>
        <v>5764.423076923093</v>
      </c>
    </row>
    <row r="46" spans="2:5" ht="12.75">
      <c r="B46" s="5">
        <v>121000</v>
      </c>
      <c r="C46" s="5">
        <f t="shared" si="2"/>
        <v>137647.43589743628</v>
      </c>
      <c r="D46" s="13">
        <f t="shared" si="0"/>
        <v>11470.619658119691</v>
      </c>
      <c r="E46" s="9">
        <f t="shared" si="1"/>
        <v>5735.3098290598455</v>
      </c>
    </row>
    <row r="47" spans="2:5" ht="12.75">
      <c r="B47" s="5">
        <v>122000</v>
      </c>
      <c r="C47" s="5">
        <f t="shared" si="2"/>
        <v>136948.71794871835</v>
      </c>
      <c r="D47" s="13">
        <f t="shared" si="0"/>
        <v>11412.393162393195</v>
      </c>
      <c r="E47" s="9">
        <f t="shared" si="1"/>
        <v>5706.196581196597</v>
      </c>
    </row>
    <row r="48" spans="2:5" ht="12.75">
      <c r="B48" s="5">
        <v>123000</v>
      </c>
      <c r="C48" s="5">
        <f t="shared" si="2"/>
        <v>136250.0000000004</v>
      </c>
      <c r="D48" s="13">
        <f t="shared" si="0"/>
        <v>11354.1666666667</v>
      </c>
      <c r="E48" s="9">
        <f t="shared" si="1"/>
        <v>5677.08333333335</v>
      </c>
    </row>
    <row r="49" spans="2:5" ht="12.75">
      <c r="B49" s="5">
        <v>124000</v>
      </c>
      <c r="C49" s="5">
        <f t="shared" si="2"/>
        <v>135551.28205128247</v>
      </c>
      <c r="D49" s="13">
        <f t="shared" si="0"/>
        <v>11295.940170940206</v>
      </c>
      <c r="E49" s="9">
        <f t="shared" si="1"/>
        <v>5647.970085470103</v>
      </c>
    </row>
    <row r="50" spans="2:5" ht="12.75">
      <c r="B50" s="5">
        <v>125000</v>
      </c>
      <c r="C50" s="5">
        <f t="shared" si="2"/>
        <v>134852.56410256453</v>
      </c>
      <c r="D50" s="13">
        <f t="shared" si="0"/>
        <v>11237.71367521371</v>
      </c>
      <c r="E50" s="9">
        <f t="shared" si="1"/>
        <v>5618.856837606855</v>
      </c>
    </row>
    <row r="51" spans="2:5" ht="12.75">
      <c r="B51" s="5">
        <v>126000</v>
      </c>
      <c r="C51" s="5">
        <f t="shared" si="2"/>
        <v>134153.8461538466</v>
      </c>
      <c r="D51" s="13">
        <f t="shared" si="0"/>
        <v>11179.487179487216</v>
      </c>
      <c r="E51" s="9">
        <f t="shared" si="1"/>
        <v>5589.743589743608</v>
      </c>
    </row>
    <row r="52" spans="2:5" ht="12.75">
      <c r="B52" s="5">
        <v>127000</v>
      </c>
      <c r="C52" s="5">
        <f t="shared" si="2"/>
        <v>133455.12820512865</v>
      </c>
      <c r="D52" s="13">
        <f t="shared" si="0"/>
        <v>11121.260683760722</v>
      </c>
      <c r="E52" s="9">
        <f t="shared" si="1"/>
        <v>5560.630341880361</v>
      </c>
    </row>
    <row r="53" spans="2:5" ht="12.75">
      <c r="B53" s="5">
        <v>128000</v>
      </c>
      <c r="C53" s="5">
        <f t="shared" si="2"/>
        <v>132756.41025641072</v>
      </c>
      <c r="D53" s="13">
        <f t="shared" si="0"/>
        <v>11063.034188034226</v>
      </c>
      <c r="E53" s="9">
        <f t="shared" si="1"/>
        <v>5531.517094017113</v>
      </c>
    </row>
    <row r="54" spans="2:5" ht="12.75">
      <c r="B54" s="5">
        <v>129000</v>
      </c>
      <c r="C54" s="5">
        <f t="shared" si="2"/>
        <v>132057.69230769278</v>
      </c>
      <c r="D54" s="13">
        <f t="shared" si="0"/>
        <v>11004.807692307731</v>
      </c>
      <c r="E54" s="9">
        <f t="shared" si="1"/>
        <v>5502.403846153866</v>
      </c>
    </row>
    <row r="55" spans="2:5" ht="12.75">
      <c r="B55" s="5">
        <v>130000</v>
      </c>
      <c r="C55" s="5">
        <f t="shared" si="2"/>
        <v>131358.97435897484</v>
      </c>
      <c r="D55" s="13">
        <f t="shared" si="0"/>
        <v>10946.581196581237</v>
      </c>
      <c r="E55" s="9">
        <f t="shared" si="1"/>
        <v>5473.290598290619</v>
      </c>
    </row>
    <row r="56" spans="2:5" ht="12.75">
      <c r="B56" s="5">
        <v>131000</v>
      </c>
      <c r="C56" s="5">
        <f t="shared" si="2"/>
        <v>130660.25641025689</v>
      </c>
      <c r="D56" s="13">
        <f t="shared" si="0"/>
        <v>10888.354700854741</v>
      </c>
      <c r="E56" s="9">
        <f t="shared" si="1"/>
        <v>5444.177350427371</v>
      </c>
    </row>
    <row r="57" spans="2:5" ht="12.75">
      <c r="B57" s="5">
        <v>132000</v>
      </c>
      <c r="C57" s="5">
        <f t="shared" si="2"/>
        <v>129961.53846153893</v>
      </c>
      <c r="D57" s="13">
        <f t="shared" si="0"/>
        <v>10830.128205128245</v>
      </c>
      <c r="E57" s="9">
        <f t="shared" si="1"/>
        <v>5415.064102564123</v>
      </c>
    </row>
    <row r="58" spans="2:5" ht="12.75">
      <c r="B58" s="5">
        <v>133000</v>
      </c>
      <c r="C58" s="5">
        <f t="shared" si="2"/>
        <v>129262.82051282098</v>
      </c>
      <c r="D58" s="13">
        <f t="shared" si="0"/>
        <v>10771.901709401749</v>
      </c>
      <c r="E58" s="9">
        <f t="shared" si="1"/>
        <v>5385.9508547008745</v>
      </c>
    </row>
    <row r="59" spans="2:5" ht="12.75">
      <c r="B59" s="5">
        <v>134000</v>
      </c>
      <c r="C59" s="5">
        <f t="shared" si="2"/>
        <v>128564.10256410303</v>
      </c>
      <c r="D59" s="13">
        <f t="shared" si="0"/>
        <v>10713.675213675253</v>
      </c>
      <c r="E59" s="9">
        <f t="shared" si="1"/>
        <v>5356.8376068376265</v>
      </c>
    </row>
    <row r="60" spans="2:5" ht="12.75">
      <c r="B60" s="5">
        <v>135000</v>
      </c>
      <c r="C60" s="5">
        <f t="shared" si="2"/>
        <v>127865.38461538508</v>
      </c>
      <c r="D60" s="13">
        <f t="shared" si="0"/>
        <v>10655.448717948757</v>
      </c>
      <c r="E60" s="9">
        <f t="shared" si="1"/>
        <v>5327.724358974378</v>
      </c>
    </row>
    <row r="61" spans="2:5" ht="12.75">
      <c r="B61" s="5">
        <v>136000</v>
      </c>
      <c r="C61" s="5">
        <f t="shared" si="2"/>
        <v>127166.66666666712</v>
      </c>
      <c r="D61" s="13">
        <f t="shared" si="0"/>
        <v>10597.22222222226</v>
      </c>
      <c r="E61" s="9">
        <f t="shared" si="1"/>
        <v>5298.61111111113</v>
      </c>
    </row>
    <row r="62" spans="2:5" ht="12.75">
      <c r="B62" s="5">
        <v>137000</v>
      </c>
      <c r="C62" s="5">
        <f t="shared" si="2"/>
        <v>126467.94871794917</v>
      </c>
      <c r="D62" s="13">
        <f t="shared" si="0"/>
        <v>10538.995726495765</v>
      </c>
      <c r="E62" s="9">
        <f t="shared" si="1"/>
        <v>5269.497863247882</v>
      </c>
    </row>
    <row r="63" spans="2:5" ht="12.75">
      <c r="B63" s="5">
        <v>138000</v>
      </c>
      <c r="C63" s="5">
        <f t="shared" si="2"/>
        <v>125769.23076923122</v>
      </c>
      <c r="D63" s="13">
        <f t="shared" si="0"/>
        <v>10480.769230769269</v>
      </c>
      <c r="E63" s="9">
        <f t="shared" si="1"/>
        <v>5240.384615384634</v>
      </c>
    </row>
    <row r="64" spans="2:5" ht="12.75">
      <c r="B64" s="5">
        <v>139000</v>
      </c>
      <c r="C64" s="5">
        <f t="shared" si="2"/>
        <v>125070.51282051326</v>
      </c>
      <c r="D64" s="13">
        <f t="shared" si="0"/>
        <v>10422.542735042773</v>
      </c>
      <c r="E64" s="9">
        <f t="shared" si="1"/>
        <v>5211.271367521386</v>
      </c>
    </row>
    <row r="65" spans="2:5" ht="12.75">
      <c r="B65" s="5">
        <v>140000</v>
      </c>
      <c r="C65" s="5">
        <f t="shared" si="2"/>
        <v>124371.79487179531</v>
      </c>
      <c r="D65" s="13">
        <f t="shared" si="0"/>
        <v>10364.316239316277</v>
      </c>
      <c r="E65" s="9">
        <f t="shared" si="1"/>
        <v>5182.158119658138</v>
      </c>
    </row>
    <row r="66" spans="2:5" ht="12.75">
      <c r="B66" s="5">
        <v>141000</v>
      </c>
      <c r="C66" s="5">
        <f t="shared" si="2"/>
        <v>123673.07692307736</v>
      </c>
      <c r="D66" s="13">
        <f t="shared" si="0"/>
        <v>10306.08974358978</v>
      </c>
      <c r="E66" s="9">
        <f t="shared" si="1"/>
        <v>5153.04487179489</v>
      </c>
    </row>
    <row r="67" spans="2:5" ht="12.75">
      <c r="B67" s="5">
        <v>142000</v>
      </c>
      <c r="C67" s="5">
        <f t="shared" si="2"/>
        <v>122974.3589743594</v>
      </c>
      <c r="D67" s="13">
        <f t="shared" si="0"/>
        <v>10247.863247863284</v>
      </c>
      <c r="E67" s="9">
        <f t="shared" si="1"/>
        <v>5123.931623931642</v>
      </c>
    </row>
    <row r="68" spans="2:5" ht="12.75">
      <c r="B68" s="5">
        <v>143000</v>
      </c>
      <c r="C68" s="5">
        <f t="shared" si="2"/>
        <v>122275.64102564145</v>
      </c>
      <c r="D68" s="13">
        <f t="shared" si="0"/>
        <v>10189.636752136788</v>
      </c>
      <c r="E68" s="9">
        <f t="shared" si="1"/>
        <v>5094.818376068394</v>
      </c>
    </row>
    <row r="69" spans="2:5" ht="12.75">
      <c r="B69" s="5">
        <v>144000</v>
      </c>
      <c r="C69" s="5">
        <f t="shared" si="2"/>
        <v>121576.9230769235</v>
      </c>
      <c r="D69" s="13">
        <f t="shared" si="0"/>
        <v>10131.410256410292</v>
      </c>
      <c r="E69" s="9">
        <f t="shared" si="1"/>
        <v>5065.705128205146</v>
      </c>
    </row>
    <row r="70" spans="2:5" ht="12.75">
      <c r="B70" s="5">
        <v>145000</v>
      </c>
      <c r="C70" s="5">
        <f t="shared" si="2"/>
        <v>120878.20512820555</v>
      </c>
      <c r="D70" s="13">
        <f t="shared" si="0"/>
        <v>10073.183760683796</v>
      </c>
      <c r="E70" s="9">
        <f t="shared" si="1"/>
        <v>5036.591880341898</v>
      </c>
    </row>
    <row r="71" spans="2:5" ht="12.75">
      <c r="B71" s="5">
        <v>146000</v>
      </c>
      <c r="C71" s="5">
        <f t="shared" si="2"/>
        <v>120179.4871794876</v>
      </c>
      <c r="D71" s="13">
        <f t="shared" si="0"/>
        <v>10014.9572649573</v>
      </c>
      <c r="E71" s="9">
        <f t="shared" si="1"/>
        <v>5007.47863247865</v>
      </c>
    </row>
    <row r="72" spans="2:5" ht="12.75">
      <c r="B72" s="5">
        <v>147000</v>
      </c>
      <c r="C72" s="5">
        <f t="shared" si="2"/>
        <v>119480.76923076964</v>
      </c>
      <c r="D72" s="13">
        <f t="shared" si="0"/>
        <v>9956.730769230804</v>
      </c>
      <c r="E72" s="9">
        <f t="shared" si="1"/>
        <v>4978.365384615402</v>
      </c>
    </row>
    <row r="73" spans="2:5" ht="12.75">
      <c r="B73" s="5">
        <v>148000</v>
      </c>
      <c r="C73" s="5">
        <f t="shared" si="2"/>
        <v>118782.05128205169</v>
      </c>
      <c r="D73" s="13">
        <f t="shared" si="0"/>
        <v>9898.504273504308</v>
      </c>
      <c r="E73" s="9">
        <f t="shared" si="1"/>
        <v>4949.252136752154</v>
      </c>
    </row>
    <row r="74" spans="2:5" ht="12.75">
      <c r="B74" s="5">
        <v>149000</v>
      </c>
      <c r="C74" s="5">
        <f t="shared" si="2"/>
        <v>118083.33333333374</v>
      </c>
      <c r="D74" s="13">
        <f aca="true" t="shared" si="3" ref="D74:D137">C74/12</f>
        <v>9840.277777777812</v>
      </c>
      <c r="E74" s="9">
        <f aca="true" t="shared" si="4" ref="E74:E137">+D74/2</f>
        <v>4920.138888888906</v>
      </c>
    </row>
    <row r="75" spans="2:5" ht="12.75">
      <c r="B75" s="5">
        <v>150000</v>
      </c>
      <c r="C75" s="5">
        <f aca="true" t="shared" si="5" ref="C75:C138">C74-($C$9/234)</f>
        <v>117384.61538461578</v>
      </c>
      <c r="D75" s="13">
        <f t="shared" si="3"/>
        <v>9782.051282051316</v>
      </c>
      <c r="E75" s="9">
        <f t="shared" si="4"/>
        <v>4891.025641025658</v>
      </c>
    </row>
    <row r="76" spans="2:5" ht="12.75">
      <c r="B76" s="5">
        <v>151000</v>
      </c>
      <c r="C76" s="5">
        <f t="shared" si="5"/>
        <v>116685.89743589783</v>
      </c>
      <c r="D76" s="13">
        <f t="shared" si="3"/>
        <v>9723.82478632482</v>
      </c>
      <c r="E76" s="9">
        <f t="shared" si="4"/>
        <v>4861.91239316241</v>
      </c>
    </row>
    <row r="77" spans="2:5" ht="12.75">
      <c r="B77" s="5">
        <v>152000</v>
      </c>
      <c r="C77" s="5">
        <f t="shared" si="5"/>
        <v>115987.17948717988</v>
      </c>
      <c r="D77" s="13">
        <f t="shared" si="3"/>
        <v>9665.598290598324</v>
      </c>
      <c r="E77" s="9">
        <f t="shared" si="4"/>
        <v>4832.799145299162</v>
      </c>
    </row>
    <row r="78" spans="2:5" ht="12.75">
      <c r="B78" s="5">
        <v>153000</v>
      </c>
      <c r="C78" s="5">
        <f t="shared" si="5"/>
        <v>115288.46153846192</v>
      </c>
      <c r="D78" s="13">
        <f t="shared" si="3"/>
        <v>9607.371794871828</v>
      </c>
      <c r="E78" s="9">
        <f t="shared" si="4"/>
        <v>4803.685897435914</v>
      </c>
    </row>
    <row r="79" spans="2:5" ht="12.75">
      <c r="B79" s="5">
        <v>154000</v>
      </c>
      <c r="C79" s="5">
        <f t="shared" si="5"/>
        <v>114589.74358974397</v>
      </c>
      <c r="D79" s="13">
        <f t="shared" si="3"/>
        <v>9549.145299145332</v>
      </c>
      <c r="E79" s="9">
        <f t="shared" si="4"/>
        <v>4774.572649572666</v>
      </c>
    </row>
    <row r="80" spans="2:5" ht="12.75">
      <c r="B80" s="5">
        <v>155000</v>
      </c>
      <c r="C80" s="5">
        <f t="shared" si="5"/>
        <v>113891.02564102602</v>
      </c>
      <c r="D80" s="13">
        <f t="shared" si="3"/>
        <v>9490.918803418836</v>
      </c>
      <c r="E80" s="9">
        <f t="shared" si="4"/>
        <v>4745.459401709418</v>
      </c>
    </row>
    <row r="81" spans="2:5" ht="12.75">
      <c r="B81" s="5">
        <v>156000</v>
      </c>
      <c r="C81" s="5">
        <f t="shared" si="5"/>
        <v>113192.30769230807</v>
      </c>
      <c r="D81" s="13">
        <f t="shared" si="3"/>
        <v>9432.69230769234</v>
      </c>
      <c r="E81" s="9">
        <f t="shared" si="4"/>
        <v>4716.34615384617</v>
      </c>
    </row>
    <row r="82" spans="2:5" ht="12.75">
      <c r="B82" s="5">
        <v>157000</v>
      </c>
      <c r="C82" s="5">
        <f t="shared" si="5"/>
        <v>112493.58974359011</v>
      </c>
      <c r="D82" s="13">
        <f t="shared" si="3"/>
        <v>9374.465811965843</v>
      </c>
      <c r="E82" s="9">
        <f t="shared" si="4"/>
        <v>4687.232905982922</v>
      </c>
    </row>
    <row r="83" spans="2:5" ht="12.75">
      <c r="B83" s="5">
        <v>158000</v>
      </c>
      <c r="C83" s="5">
        <f t="shared" si="5"/>
        <v>111794.87179487216</v>
      </c>
      <c r="D83" s="13">
        <f t="shared" si="3"/>
        <v>9316.239316239347</v>
      </c>
      <c r="E83" s="9">
        <f t="shared" si="4"/>
        <v>4658.119658119674</v>
      </c>
    </row>
    <row r="84" spans="2:5" ht="12.75">
      <c r="B84" s="5">
        <v>159000</v>
      </c>
      <c r="C84" s="5">
        <f t="shared" si="5"/>
        <v>111096.15384615421</v>
      </c>
      <c r="D84" s="13">
        <f t="shared" si="3"/>
        <v>9258.012820512851</v>
      </c>
      <c r="E84" s="9">
        <f t="shared" si="4"/>
        <v>4629.006410256426</v>
      </c>
    </row>
    <row r="85" spans="2:5" ht="12.75">
      <c r="B85" s="5">
        <v>160000</v>
      </c>
      <c r="C85" s="5">
        <f t="shared" si="5"/>
        <v>110397.43589743625</v>
      </c>
      <c r="D85" s="13">
        <f t="shared" si="3"/>
        <v>9199.786324786355</v>
      </c>
      <c r="E85" s="9">
        <f t="shared" si="4"/>
        <v>4599.893162393178</v>
      </c>
    </row>
    <row r="86" spans="2:5" ht="12.75">
      <c r="B86" s="5">
        <v>161000</v>
      </c>
      <c r="C86" s="5">
        <f t="shared" si="5"/>
        <v>109698.7179487183</v>
      </c>
      <c r="D86" s="13">
        <f t="shared" si="3"/>
        <v>9141.55982905986</v>
      </c>
      <c r="E86" s="9">
        <f t="shared" si="4"/>
        <v>4570.77991452993</v>
      </c>
    </row>
    <row r="87" spans="2:5" ht="12.75">
      <c r="B87" s="5">
        <v>162000</v>
      </c>
      <c r="C87" s="5">
        <f t="shared" si="5"/>
        <v>109000.00000000035</v>
      </c>
      <c r="D87" s="13">
        <f t="shared" si="3"/>
        <v>9083.333333333363</v>
      </c>
      <c r="E87" s="9">
        <f t="shared" si="4"/>
        <v>4541.6666666666815</v>
      </c>
    </row>
    <row r="88" spans="2:5" ht="12.75">
      <c r="B88" s="5">
        <v>163000</v>
      </c>
      <c r="C88" s="5">
        <f t="shared" si="5"/>
        <v>108301.2820512824</v>
      </c>
      <c r="D88" s="13">
        <f t="shared" si="3"/>
        <v>9025.106837606867</v>
      </c>
      <c r="E88" s="9">
        <f t="shared" si="4"/>
        <v>4512.5534188034335</v>
      </c>
    </row>
    <row r="89" spans="2:5" ht="12.75">
      <c r="B89" s="5">
        <v>164000</v>
      </c>
      <c r="C89" s="5">
        <f t="shared" si="5"/>
        <v>107602.56410256444</v>
      </c>
      <c r="D89" s="13">
        <f t="shared" si="3"/>
        <v>8966.88034188037</v>
      </c>
      <c r="E89" s="9">
        <f t="shared" si="4"/>
        <v>4483.440170940185</v>
      </c>
    </row>
    <row r="90" spans="2:5" ht="12.75">
      <c r="B90" s="5">
        <v>165000</v>
      </c>
      <c r="C90" s="5">
        <f t="shared" si="5"/>
        <v>106903.84615384649</v>
      </c>
      <c r="D90" s="13">
        <f t="shared" si="3"/>
        <v>8908.653846153875</v>
      </c>
      <c r="E90" s="9">
        <f t="shared" si="4"/>
        <v>4454.326923076937</v>
      </c>
    </row>
    <row r="91" spans="2:5" ht="12.75">
      <c r="B91" s="5">
        <v>166000</v>
      </c>
      <c r="C91" s="5">
        <f t="shared" si="5"/>
        <v>106205.12820512854</v>
      </c>
      <c r="D91" s="13">
        <f t="shared" si="3"/>
        <v>8850.427350427379</v>
      </c>
      <c r="E91" s="9">
        <f t="shared" si="4"/>
        <v>4425.213675213689</v>
      </c>
    </row>
    <row r="92" spans="2:5" ht="12.75">
      <c r="B92" s="5">
        <v>167000</v>
      </c>
      <c r="C92" s="5">
        <f t="shared" si="5"/>
        <v>105506.41025641059</v>
      </c>
      <c r="D92" s="13">
        <f t="shared" si="3"/>
        <v>8792.200854700883</v>
      </c>
      <c r="E92" s="9">
        <f t="shared" si="4"/>
        <v>4396.100427350441</v>
      </c>
    </row>
    <row r="93" spans="2:5" ht="12.75">
      <c r="B93" s="5">
        <v>168000</v>
      </c>
      <c r="C93" s="5">
        <f t="shared" si="5"/>
        <v>104807.69230769263</v>
      </c>
      <c r="D93" s="13">
        <f t="shared" si="3"/>
        <v>8733.974358974387</v>
      </c>
      <c r="E93" s="9">
        <f t="shared" si="4"/>
        <v>4366.987179487193</v>
      </c>
    </row>
    <row r="94" spans="2:5" ht="12.75">
      <c r="B94" s="5">
        <v>169000</v>
      </c>
      <c r="C94" s="5">
        <f t="shared" si="5"/>
        <v>104108.97435897468</v>
      </c>
      <c r="D94" s="13">
        <f t="shared" si="3"/>
        <v>8675.74786324789</v>
      </c>
      <c r="E94" s="9">
        <f t="shared" si="4"/>
        <v>4337.873931623945</v>
      </c>
    </row>
    <row r="95" spans="2:5" ht="12.75">
      <c r="B95" s="5">
        <v>170000</v>
      </c>
      <c r="C95" s="5">
        <f t="shared" si="5"/>
        <v>103410.25641025673</v>
      </c>
      <c r="D95" s="13">
        <f t="shared" si="3"/>
        <v>8617.521367521394</v>
      </c>
      <c r="E95" s="9">
        <f t="shared" si="4"/>
        <v>4308.760683760697</v>
      </c>
    </row>
    <row r="96" spans="2:5" ht="12.75">
      <c r="B96" s="5">
        <v>171000</v>
      </c>
      <c r="C96" s="5">
        <f t="shared" si="5"/>
        <v>102711.53846153877</v>
      </c>
      <c r="D96" s="13">
        <f t="shared" si="3"/>
        <v>8559.294871794898</v>
      </c>
      <c r="E96" s="9">
        <f t="shared" si="4"/>
        <v>4279.647435897449</v>
      </c>
    </row>
    <row r="97" spans="2:5" ht="12.75">
      <c r="B97" s="5">
        <v>172000</v>
      </c>
      <c r="C97" s="5">
        <f t="shared" si="5"/>
        <v>102012.82051282082</v>
      </c>
      <c r="D97" s="13">
        <f t="shared" si="3"/>
        <v>8501.068376068402</v>
      </c>
      <c r="E97" s="9">
        <f t="shared" si="4"/>
        <v>4250.534188034201</v>
      </c>
    </row>
    <row r="98" spans="2:5" ht="12.75">
      <c r="B98" s="5">
        <v>173000</v>
      </c>
      <c r="C98" s="5">
        <f t="shared" si="5"/>
        <v>101314.10256410287</v>
      </c>
      <c r="D98" s="13">
        <f t="shared" si="3"/>
        <v>8442.841880341906</v>
      </c>
      <c r="E98" s="9">
        <f t="shared" si="4"/>
        <v>4221.420940170953</v>
      </c>
    </row>
    <row r="99" spans="2:5" ht="12.75">
      <c r="B99" s="5">
        <v>174000</v>
      </c>
      <c r="C99" s="5">
        <f t="shared" si="5"/>
        <v>100615.38461538492</v>
      </c>
      <c r="D99" s="13">
        <f t="shared" si="3"/>
        <v>8384.61538461541</v>
      </c>
      <c r="E99" s="9">
        <f t="shared" si="4"/>
        <v>4192.307692307705</v>
      </c>
    </row>
    <row r="100" spans="2:5" ht="12.75">
      <c r="B100" s="5">
        <v>175000</v>
      </c>
      <c r="C100" s="5">
        <f t="shared" si="5"/>
        <v>99916.66666666696</v>
      </c>
      <c r="D100" s="13">
        <f t="shared" si="3"/>
        <v>8326.388888888914</v>
      </c>
      <c r="E100" s="9">
        <f t="shared" si="4"/>
        <v>4163.194444444457</v>
      </c>
    </row>
    <row r="101" spans="2:5" ht="12.75">
      <c r="B101" s="5">
        <v>176000</v>
      </c>
      <c r="C101" s="5">
        <f t="shared" si="5"/>
        <v>99217.94871794901</v>
      </c>
      <c r="D101" s="13">
        <f t="shared" si="3"/>
        <v>8268.162393162418</v>
      </c>
      <c r="E101" s="9">
        <f t="shared" si="4"/>
        <v>4134.081196581209</v>
      </c>
    </row>
    <row r="102" spans="2:5" ht="12.75">
      <c r="B102" s="5">
        <v>177000</v>
      </c>
      <c r="C102" s="5">
        <f t="shared" si="5"/>
        <v>98519.23076923106</v>
      </c>
      <c r="D102" s="13">
        <f t="shared" si="3"/>
        <v>8209.935897435922</v>
      </c>
      <c r="E102" s="9">
        <f t="shared" si="4"/>
        <v>4104.967948717961</v>
      </c>
    </row>
    <row r="103" spans="2:5" ht="12.75">
      <c r="B103" s="5">
        <v>178000</v>
      </c>
      <c r="C103" s="5">
        <f t="shared" si="5"/>
        <v>97820.5128205131</v>
      </c>
      <c r="D103" s="13">
        <f t="shared" si="3"/>
        <v>8151.709401709425</v>
      </c>
      <c r="E103" s="9">
        <f t="shared" si="4"/>
        <v>4075.8547008547125</v>
      </c>
    </row>
    <row r="104" spans="2:5" ht="12.75">
      <c r="B104" s="5">
        <v>179000</v>
      </c>
      <c r="C104" s="5">
        <f t="shared" si="5"/>
        <v>97121.79487179515</v>
      </c>
      <c r="D104" s="13">
        <f t="shared" si="3"/>
        <v>8093.482905982929</v>
      </c>
      <c r="E104" s="9">
        <f t="shared" si="4"/>
        <v>4046.7414529914645</v>
      </c>
    </row>
    <row r="105" spans="2:5" ht="12.75">
      <c r="B105" s="5">
        <v>180000</v>
      </c>
      <c r="C105" s="5">
        <f t="shared" si="5"/>
        <v>96423.0769230772</v>
      </c>
      <c r="D105" s="13">
        <f t="shared" si="3"/>
        <v>8035.256410256433</v>
      </c>
      <c r="E105" s="9">
        <f t="shared" si="4"/>
        <v>4017.6282051282165</v>
      </c>
    </row>
    <row r="106" spans="2:5" ht="12.75">
      <c r="B106" s="5">
        <v>181000</v>
      </c>
      <c r="C106" s="5">
        <f t="shared" si="5"/>
        <v>95724.35897435925</v>
      </c>
      <c r="D106" s="13">
        <f t="shared" si="3"/>
        <v>7977.029914529937</v>
      </c>
      <c r="E106" s="9">
        <f t="shared" si="4"/>
        <v>3988.5149572649684</v>
      </c>
    </row>
    <row r="107" spans="2:5" ht="12.75">
      <c r="B107" s="5">
        <v>182000</v>
      </c>
      <c r="C107" s="5">
        <f t="shared" si="5"/>
        <v>95025.6410256413</v>
      </c>
      <c r="D107" s="13">
        <f t="shared" si="3"/>
        <v>7918.803418803441</v>
      </c>
      <c r="E107" s="9">
        <f t="shared" si="4"/>
        <v>3959.4017094017204</v>
      </c>
    </row>
    <row r="108" spans="2:5" ht="12.75">
      <c r="B108" s="5">
        <v>183000</v>
      </c>
      <c r="C108" s="5">
        <f t="shared" si="5"/>
        <v>94326.92307692334</v>
      </c>
      <c r="D108" s="13">
        <f t="shared" si="3"/>
        <v>7860.576923076945</v>
      </c>
      <c r="E108" s="9">
        <f t="shared" si="4"/>
        <v>3930.2884615384723</v>
      </c>
    </row>
    <row r="109" spans="2:5" ht="12.75">
      <c r="B109" s="5">
        <v>184000</v>
      </c>
      <c r="C109" s="5">
        <f t="shared" si="5"/>
        <v>93628.20512820539</v>
      </c>
      <c r="D109" s="13">
        <f t="shared" si="3"/>
        <v>7802.350427350449</v>
      </c>
      <c r="E109" s="9">
        <f t="shared" si="4"/>
        <v>3901.1752136752243</v>
      </c>
    </row>
    <row r="110" spans="2:5" ht="12.75">
      <c r="B110" s="5">
        <v>185000</v>
      </c>
      <c r="C110" s="5">
        <f t="shared" si="5"/>
        <v>92929.48717948743</v>
      </c>
      <c r="D110" s="13">
        <f t="shared" si="3"/>
        <v>7744.123931623953</v>
      </c>
      <c r="E110" s="9">
        <f t="shared" si="4"/>
        <v>3872.0619658119763</v>
      </c>
    </row>
    <row r="111" spans="2:5" ht="12.75">
      <c r="B111" s="5">
        <v>186000</v>
      </c>
      <c r="C111" s="5">
        <f t="shared" si="5"/>
        <v>92230.76923076948</v>
      </c>
      <c r="D111" s="13">
        <f t="shared" si="3"/>
        <v>7685.8974358974565</v>
      </c>
      <c r="E111" s="9">
        <f t="shared" si="4"/>
        <v>3842.9487179487282</v>
      </c>
    </row>
    <row r="112" spans="2:5" ht="12.75">
      <c r="B112" s="5">
        <v>187000</v>
      </c>
      <c r="C112" s="5">
        <f t="shared" si="5"/>
        <v>91532.05128205153</v>
      </c>
      <c r="D112" s="13">
        <f t="shared" si="3"/>
        <v>7627.67094017096</v>
      </c>
      <c r="E112" s="9">
        <f t="shared" si="4"/>
        <v>3813.83547008548</v>
      </c>
    </row>
    <row r="113" spans="2:5" ht="12.75">
      <c r="B113" s="5">
        <v>188000</v>
      </c>
      <c r="C113" s="5">
        <f t="shared" si="5"/>
        <v>90833.33333333358</v>
      </c>
      <c r="D113" s="13">
        <f t="shared" si="3"/>
        <v>7569.444444444464</v>
      </c>
      <c r="E113" s="9">
        <f t="shared" si="4"/>
        <v>3784.722222222232</v>
      </c>
    </row>
    <row r="114" spans="2:5" ht="12.75">
      <c r="B114" s="5">
        <v>189000</v>
      </c>
      <c r="C114" s="5">
        <f t="shared" si="5"/>
        <v>90134.61538461562</v>
      </c>
      <c r="D114" s="13">
        <f t="shared" si="3"/>
        <v>7511.217948717968</v>
      </c>
      <c r="E114" s="9">
        <f t="shared" si="4"/>
        <v>3755.608974358984</v>
      </c>
    </row>
    <row r="115" spans="2:5" ht="12.75">
      <c r="B115" s="5">
        <v>190000</v>
      </c>
      <c r="C115" s="5">
        <f t="shared" si="5"/>
        <v>89435.89743589767</v>
      </c>
      <c r="D115" s="13">
        <f t="shared" si="3"/>
        <v>7452.991452991472</v>
      </c>
      <c r="E115" s="9">
        <f t="shared" si="4"/>
        <v>3726.495726495736</v>
      </c>
    </row>
    <row r="116" spans="2:5" ht="12.75">
      <c r="B116" s="5">
        <v>191000</v>
      </c>
      <c r="C116" s="5">
        <f t="shared" si="5"/>
        <v>88737.17948717972</v>
      </c>
      <c r="D116" s="13">
        <f t="shared" si="3"/>
        <v>7394.764957264976</v>
      </c>
      <c r="E116" s="9">
        <f t="shared" si="4"/>
        <v>3697.382478632488</v>
      </c>
    </row>
    <row r="117" spans="2:5" ht="12.75">
      <c r="B117" s="5">
        <v>192000</v>
      </c>
      <c r="C117" s="5">
        <f t="shared" si="5"/>
        <v>88038.46153846176</v>
      </c>
      <c r="D117" s="13">
        <f t="shared" si="3"/>
        <v>7336.53846153848</v>
      </c>
      <c r="E117" s="9">
        <f t="shared" si="4"/>
        <v>3668.26923076924</v>
      </c>
    </row>
    <row r="118" spans="2:5" ht="12.75">
      <c r="B118" s="5">
        <v>193000</v>
      </c>
      <c r="C118" s="5">
        <f t="shared" si="5"/>
        <v>87339.74358974381</v>
      </c>
      <c r="D118" s="13">
        <f t="shared" si="3"/>
        <v>7278.311965811984</v>
      </c>
      <c r="E118" s="9">
        <f t="shared" si="4"/>
        <v>3639.155982905992</v>
      </c>
    </row>
    <row r="119" spans="2:5" ht="12.75">
      <c r="B119" s="5">
        <v>194000</v>
      </c>
      <c r="C119" s="5">
        <f t="shared" si="5"/>
        <v>86641.02564102586</v>
      </c>
      <c r="D119" s="13">
        <f t="shared" si="3"/>
        <v>7220.085470085488</v>
      </c>
      <c r="E119" s="9">
        <f t="shared" si="4"/>
        <v>3610.042735042744</v>
      </c>
    </row>
    <row r="120" spans="2:5" ht="12.75">
      <c r="B120" s="5">
        <v>195000</v>
      </c>
      <c r="C120" s="5">
        <f t="shared" si="5"/>
        <v>85942.3076923079</v>
      </c>
      <c r="D120" s="13">
        <f t="shared" si="3"/>
        <v>7161.858974358992</v>
      </c>
      <c r="E120" s="9">
        <f t="shared" si="4"/>
        <v>3580.929487179496</v>
      </c>
    </row>
    <row r="121" spans="2:5" ht="12.75">
      <c r="B121" s="5">
        <v>196000</v>
      </c>
      <c r="C121" s="5">
        <f t="shared" si="5"/>
        <v>85243.58974358995</v>
      </c>
      <c r="D121" s="13">
        <f t="shared" si="3"/>
        <v>7103.632478632496</v>
      </c>
      <c r="E121" s="9">
        <f t="shared" si="4"/>
        <v>3551.816239316248</v>
      </c>
    </row>
    <row r="122" spans="2:5" ht="12.75">
      <c r="B122" s="5">
        <v>197000</v>
      </c>
      <c r="C122" s="5">
        <f t="shared" si="5"/>
        <v>84544.871794872</v>
      </c>
      <c r="D122" s="13">
        <f t="shared" si="3"/>
        <v>7045.405982906</v>
      </c>
      <c r="E122" s="9">
        <f t="shared" si="4"/>
        <v>3522.702991453</v>
      </c>
    </row>
    <row r="123" spans="2:5" ht="12.75">
      <c r="B123" s="5">
        <v>198000</v>
      </c>
      <c r="C123" s="5">
        <f t="shared" si="5"/>
        <v>83846.15384615405</v>
      </c>
      <c r="D123" s="13">
        <f t="shared" si="3"/>
        <v>6987.179487179504</v>
      </c>
      <c r="E123" s="9">
        <f t="shared" si="4"/>
        <v>3493.589743589752</v>
      </c>
    </row>
    <row r="124" spans="2:5" ht="12.75">
      <c r="B124" s="5">
        <v>199000</v>
      </c>
      <c r="C124" s="5">
        <f t="shared" si="5"/>
        <v>83147.4358974361</v>
      </c>
      <c r="D124" s="13">
        <f t="shared" si="3"/>
        <v>6928.952991453008</v>
      </c>
      <c r="E124" s="9">
        <f t="shared" si="4"/>
        <v>3464.476495726504</v>
      </c>
    </row>
    <row r="125" spans="2:5" ht="12.75">
      <c r="B125" s="5">
        <v>200000</v>
      </c>
      <c r="C125" s="5">
        <f t="shared" si="5"/>
        <v>82448.71794871814</v>
      </c>
      <c r="D125" s="13">
        <f t="shared" si="3"/>
        <v>6870.7264957265115</v>
      </c>
      <c r="E125" s="9">
        <f t="shared" si="4"/>
        <v>3435.3632478632558</v>
      </c>
    </row>
    <row r="126" spans="2:5" ht="12.75">
      <c r="B126" s="5">
        <v>201000</v>
      </c>
      <c r="C126" s="5">
        <f t="shared" si="5"/>
        <v>81750.00000000019</v>
      </c>
      <c r="D126" s="13">
        <f t="shared" si="3"/>
        <v>6812.5000000000155</v>
      </c>
      <c r="E126" s="9">
        <f t="shared" si="4"/>
        <v>3406.2500000000077</v>
      </c>
    </row>
    <row r="127" spans="2:5" ht="12.75">
      <c r="B127" s="5">
        <v>202000</v>
      </c>
      <c r="C127" s="5">
        <f t="shared" si="5"/>
        <v>81051.28205128224</v>
      </c>
      <c r="D127" s="13">
        <f t="shared" si="3"/>
        <v>6754.273504273519</v>
      </c>
      <c r="E127" s="9">
        <f t="shared" si="4"/>
        <v>3377.1367521367597</v>
      </c>
    </row>
    <row r="128" spans="2:5" ht="12.75">
      <c r="B128" s="5">
        <v>203000</v>
      </c>
      <c r="C128" s="5">
        <f t="shared" si="5"/>
        <v>80352.56410256428</v>
      </c>
      <c r="D128" s="13">
        <f t="shared" si="3"/>
        <v>6696.047008547023</v>
      </c>
      <c r="E128" s="9">
        <f t="shared" si="4"/>
        <v>3348.0235042735117</v>
      </c>
    </row>
    <row r="129" spans="2:5" ht="12.75">
      <c r="B129" s="5">
        <v>204000</v>
      </c>
      <c r="C129" s="5">
        <f t="shared" si="5"/>
        <v>79653.84615384633</v>
      </c>
      <c r="D129" s="13">
        <f t="shared" si="3"/>
        <v>6637.820512820527</v>
      </c>
      <c r="E129" s="9">
        <f t="shared" si="4"/>
        <v>3318.9102564102636</v>
      </c>
    </row>
    <row r="130" spans="2:5" ht="12.75">
      <c r="B130" s="5">
        <v>205000</v>
      </c>
      <c r="C130" s="5">
        <f t="shared" si="5"/>
        <v>78955.12820512838</v>
      </c>
      <c r="D130" s="13">
        <f t="shared" si="3"/>
        <v>6579.594017094031</v>
      </c>
      <c r="E130" s="9">
        <f t="shared" si="4"/>
        <v>3289.7970085470156</v>
      </c>
    </row>
    <row r="131" spans="2:5" ht="12.75">
      <c r="B131" s="5">
        <v>206000</v>
      </c>
      <c r="C131" s="5">
        <f t="shared" si="5"/>
        <v>78256.41025641043</v>
      </c>
      <c r="D131" s="13">
        <f t="shared" si="3"/>
        <v>6521.367521367535</v>
      </c>
      <c r="E131" s="9">
        <f t="shared" si="4"/>
        <v>3260.6837606837676</v>
      </c>
    </row>
    <row r="132" spans="2:5" ht="12.75">
      <c r="B132" s="5">
        <v>207000</v>
      </c>
      <c r="C132" s="5">
        <f t="shared" si="5"/>
        <v>77557.69230769247</v>
      </c>
      <c r="D132" s="13">
        <f t="shared" si="3"/>
        <v>6463.141025641039</v>
      </c>
      <c r="E132" s="9">
        <f t="shared" si="4"/>
        <v>3231.5705128205195</v>
      </c>
    </row>
    <row r="133" spans="2:5" ht="12.75">
      <c r="B133" s="5">
        <v>208000</v>
      </c>
      <c r="C133" s="5">
        <f t="shared" si="5"/>
        <v>76858.97435897452</v>
      </c>
      <c r="D133" s="13">
        <f t="shared" si="3"/>
        <v>6404.914529914543</v>
      </c>
      <c r="E133" s="9">
        <f t="shared" si="4"/>
        <v>3202.4572649572715</v>
      </c>
    </row>
    <row r="134" spans="2:5" ht="12.75">
      <c r="B134" s="5">
        <v>209000</v>
      </c>
      <c r="C134" s="5">
        <f t="shared" si="5"/>
        <v>76160.25641025657</v>
      </c>
      <c r="D134" s="13">
        <f t="shared" si="3"/>
        <v>6346.688034188047</v>
      </c>
      <c r="E134" s="9">
        <f t="shared" si="4"/>
        <v>3173.3440170940235</v>
      </c>
    </row>
    <row r="135" spans="2:5" ht="12.75">
      <c r="B135" s="5">
        <v>210000</v>
      </c>
      <c r="C135" s="5">
        <f t="shared" si="5"/>
        <v>75461.53846153861</v>
      </c>
      <c r="D135" s="13">
        <f t="shared" si="3"/>
        <v>6288.461538461551</v>
      </c>
      <c r="E135" s="9">
        <f t="shared" si="4"/>
        <v>3144.2307692307754</v>
      </c>
    </row>
    <row r="136" spans="2:5" ht="12.75">
      <c r="B136" s="5">
        <v>211000</v>
      </c>
      <c r="C136" s="5">
        <f t="shared" si="5"/>
        <v>74762.82051282066</v>
      </c>
      <c r="D136" s="13">
        <f t="shared" si="3"/>
        <v>6230.235042735055</v>
      </c>
      <c r="E136" s="9">
        <f t="shared" si="4"/>
        <v>3115.1175213675274</v>
      </c>
    </row>
    <row r="137" spans="2:5" ht="12.75">
      <c r="B137" s="5">
        <v>212000</v>
      </c>
      <c r="C137" s="5">
        <f t="shared" si="5"/>
        <v>74064.10256410271</v>
      </c>
      <c r="D137" s="13">
        <f t="shared" si="3"/>
        <v>6172.008547008559</v>
      </c>
      <c r="E137" s="9">
        <f t="shared" si="4"/>
        <v>3086.0042735042794</v>
      </c>
    </row>
    <row r="138" spans="2:5" ht="12.75">
      <c r="B138" s="5">
        <v>213000</v>
      </c>
      <c r="C138" s="5">
        <f t="shared" si="5"/>
        <v>73365.38461538476</v>
      </c>
      <c r="D138" s="13">
        <f aca="true" t="shared" si="6" ref="D138:D201">C138/12</f>
        <v>6113.782051282063</v>
      </c>
      <c r="E138" s="9">
        <f aca="true" t="shared" si="7" ref="E138:E201">+D138/2</f>
        <v>3056.8910256410313</v>
      </c>
    </row>
    <row r="139" spans="2:5" ht="12.75">
      <c r="B139" s="5">
        <v>214000</v>
      </c>
      <c r="C139" s="5">
        <f aca="true" t="shared" si="8" ref="C139:C202">C138-($C$9/234)</f>
        <v>72666.6666666668</v>
      </c>
      <c r="D139" s="13">
        <f t="shared" si="6"/>
        <v>6055.555555555567</v>
      </c>
      <c r="E139" s="9">
        <f t="shared" si="7"/>
        <v>3027.7777777777833</v>
      </c>
    </row>
    <row r="140" spans="2:5" ht="12.75">
      <c r="B140" s="5">
        <v>215000</v>
      </c>
      <c r="C140" s="5">
        <f t="shared" si="8"/>
        <v>71967.94871794885</v>
      </c>
      <c r="D140" s="13">
        <f t="shared" si="6"/>
        <v>5997.3290598290705</v>
      </c>
      <c r="E140" s="9">
        <f t="shared" si="7"/>
        <v>2998.6645299145353</v>
      </c>
    </row>
    <row r="141" spans="2:5" ht="12.75">
      <c r="B141" s="5">
        <v>216000</v>
      </c>
      <c r="C141" s="5">
        <f t="shared" si="8"/>
        <v>71269.2307692309</v>
      </c>
      <c r="D141" s="13">
        <f t="shared" si="6"/>
        <v>5939.102564102574</v>
      </c>
      <c r="E141" s="9">
        <f t="shared" si="7"/>
        <v>2969.551282051287</v>
      </c>
    </row>
    <row r="142" spans="2:5" ht="12.75">
      <c r="B142" s="5">
        <v>217000</v>
      </c>
      <c r="C142" s="5">
        <f t="shared" si="8"/>
        <v>70570.51282051294</v>
      </c>
      <c r="D142" s="13">
        <f t="shared" si="6"/>
        <v>5880.876068376078</v>
      </c>
      <c r="E142" s="9">
        <f t="shared" si="7"/>
        <v>2940.438034188039</v>
      </c>
    </row>
    <row r="143" spans="2:5" ht="12.75">
      <c r="B143" s="5">
        <v>218000</v>
      </c>
      <c r="C143" s="5">
        <f t="shared" si="8"/>
        <v>69871.79487179499</v>
      </c>
      <c r="D143" s="13">
        <f t="shared" si="6"/>
        <v>5822.649572649582</v>
      </c>
      <c r="E143" s="9">
        <f t="shared" si="7"/>
        <v>2911.324786324791</v>
      </c>
    </row>
    <row r="144" spans="2:5" ht="12.75">
      <c r="B144" s="5">
        <v>219000</v>
      </c>
      <c r="C144" s="5">
        <f t="shared" si="8"/>
        <v>69173.07692307704</v>
      </c>
      <c r="D144" s="13">
        <f t="shared" si="6"/>
        <v>5764.423076923086</v>
      </c>
      <c r="E144" s="9">
        <f t="shared" si="7"/>
        <v>2882.211538461543</v>
      </c>
    </row>
    <row r="145" spans="2:5" ht="12.75">
      <c r="B145" s="5">
        <v>220000</v>
      </c>
      <c r="C145" s="5">
        <f t="shared" si="8"/>
        <v>68474.35897435909</v>
      </c>
      <c r="D145" s="13">
        <f t="shared" si="6"/>
        <v>5706.19658119659</v>
      </c>
      <c r="E145" s="9">
        <f t="shared" si="7"/>
        <v>2853.098290598295</v>
      </c>
    </row>
    <row r="146" spans="2:5" ht="12.75">
      <c r="B146" s="5">
        <v>221000</v>
      </c>
      <c r="C146" s="5">
        <f t="shared" si="8"/>
        <v>67775.64102564113</v>
      </c>
      <c r="D146" s="13">
        <f t="shared" si="6"/>
        <v>5647.970085470094</v>
      </c>
      <c r="E146" s="9">
        <f t="shared" si="7"/>
        <v>2823.985042735047</v>
      </c>
    </row>
    <row r="147" spans="2:5" ht="12.75">
      <c r="B147" s="5">
        <v>222000</v>
      </c>
      <c r="C147" s="5">
        <f t="shared" si="8"/>
        <v>67076.92307692318</v>
      </c>
      <c r="D147" s="13">
        <f t="shared" si="6"/>
        <v>5589.743589743598</v>
      </c>
      <c r="E147" s="9">
        <f t="shared" si="7"/>
        <v>2794.871794871799</v>
      </c>
    </row>
    <row r="148" spans="2:5" ht="12.75">
      <c r="B148" s="5">
        <v>223000</v>
      </c>
      <c r="C148" s="5">
        <f t="shared" si="8"/>
        <v>66378.20512820523</v>
      </c>
      <c r="D148" s="13">
        <f t="shared" si="6"/>
        <v>5531.517094017102</v>
      </c>
      <c r="E148" s="9">
        <f t="shared" si="7"/>
        <v>2765.758547008551</v>
      </c>
    </row>
    <row r="149" spans="2:5" ht="12.75">
      <c r="B149" s="5">
        <v>224000</v>
      </c>
      <c r="C149" s="5">
        <f t="shared" si="8"/>
        <v>65679.48717948727</v>
      </c>
      <c r="D149" s="13">
        <f t="shared" si="6"/>
        <v>5473.290598290606</v>
      </c>
      <c r="E149" s="9">
        <f t="shared" si="7"/>
        <v>2736.645299145303</v>
      </c>
    </row>
    <row r="150" spans="2:5" ht="12.75">
      <c r="B150" s="5">
        <v>225000</v>
      </c>
      <c r="C150" s="5">
        <f t="shared" si="8"/>
        <v>64980.76923076933</v>
      </c>
      <c r="D150" s="13">
        <f t="shared" si="6"/>
        <v>5415.064102564111</v>
      </c>
      <c r="E150" s="9">
        <f t="shared" si="7"/>
        <v>2707.5320512820554</v>
      </c>
    </row>
    <row r="151" spans="2:5" ht="12.75">
      <c r="B151" s="5">
        <v>226000</v>
      </c>
      <c r="C151" s="5">
        <f t="shared" si="8"/>
        <v>64282.05128205138</v>
      </c>
      <c r="D151" s="13">
        <f t="shared" si="6"/>
        <v>5356.837606837616</v>
      </c>
      <c r="E151" s="9">
        <f t="shared" si="7"/>
        <v>2678.418803418808</v>
      </c>
    </row>
    <row r="152" spans="2:5" ht="12.75">
      <c r="B152" s="5">
        <v>227000</v>
      </c>
      <c r="C152" s="5">
        <f t="shared" si="8"/>
        <v>63583.33333333344</v>
      </c>
      <c r="D152" s="13">
        <f t="shared" si="6"/>
        <v>5298.6111111111195</v>
      </c>
      <c r="E152" s="9">
        <f t="shared" si="7"/>
        <v>2649.3055555555597</v>
      </c>
    </row>
    <row r="153" spans="2:5" ht="12.75">
      <c r="B153" s="5">
        <v>228000</v>
      </c>
      <c r="C153" s="5">
        <f t="shared" si="8"/>
        <v>62884.61538461549</v>
      </c>
      <c r="D153" s="13">
        <f t="shared" si="6"/>
        <v>5240.384615384624</v>
      </c>
      <c r="E153" s="9">
        <f t="shared" si="7"/>
        <v>2620.192307692312</v>
      </c>
    </row>
    <row r="154" spans="2:5" ht="12.75">
      <c r="B154" s="5">
        <v>229000</v>
      </c>
      <c r="C154" s="5">
        <f t="shared" si="8"/>
        <v>62185.89743589755</v>
      </c>
      <c r="D154" s="13">
        <f t="shared" si="6"/>
        <v>5182.158119658129</v>
      </c>
      <c r="E154" s="9">
        <f t="shared" si="7"/>
        <v>2591.0790598290646</v>
      </c>
    </row>
    <row r="155" spans="2:5" ht="12.75">
      <c r="B155" s="5">
        <v>230000</v>
      </c>
      <c r="C155" s="5">
        <f t="shared" si="8"/>
        <v>61487.1794871796</v>
      </c>
      <c r="D155" s="13">
        <f t="shared" si="6"/>
        <v>5123.931623931633</v>
      </c>
      <c r="E155" s="9">
        <f t="shared" si="7"/>
        <v>2561.9658119658166</v>
      </c>
    </row>
    <row r="156" spans="2:5" ht="12.75">
      <c r="B156" s="5">
        <v>231000</v>
      </c>
      <c r="C156" s="5">
        <f t="shared" si="8"/>
        <v>60788.461538461655</v>
      </c>
      <c r="D156" s="13">
        <f t="shared" si="6"/>
        <v>5065.705128205138</v>
      </c>
      <c r="E156" s="9">
        <f t="shared" si="7"/>
        <v>2532.852564102569</v>
      </c>
    </row>
    <row r="157" spans="2:5" ht="12.75">
      <c r="B157" s="5">
        <v>232000</v>
      </c>
      <c r="C157" s="5">
        <f t="shared" si="8"/>
        <v>60089.74358974371</v>
      </c>
      <c r="D157" s="13">
        <f t="shared" si="6"/>
        <v>5007.478632478643</v>
      </c>
      <c r="E157" s="9">
        <f t="shared" si="7"/>
        <v>2503.7393162393214</v>
      </c>
    </row>
    <row r="158" spans="2:5" ht="12.75">
      <c r="B158" s="5">
        <v>233000</v>
      </c>
      <c r="C158" s="5">
        <f t="shared" si="8"/>
        <v>59391.025641025764</v>
      </c>
      <c r="D158" s="13">
        <f t="shared" si="6"/>
        <v>4949.252136752147</v>
      </c>
      <c r="E158" s="9">
        <f t="shared" si="7"/>
        <v>2474.6260683760734</v>
      </c>
    </row>
    <row r="159" spans="2:5" ht="12.75">
      <c r="B159" s="5">
        <v>234000</v>
      </c>
      <c r="C159" s="5">
        <f t="shared" si="8"/>
        <v>58692.30769230782</v>
      </c>
      <c r="D159" s="13">
        <f t="shared" si="6"/>
        <v>4891.025641025652</v>
      </c>
      <c r="E159" s="9">
        <f t="shared" si="7"/>
        <v>2445.512820512826</v>
      </c>
    </row>
    <row r="160" spans="2:5" ht="12.75">
      <c r="B160" s="5">
        <v>235000</v>
      </c>
      <c r="C160" s="5">
        <f t="shared" si="8"/>
        <v>57993.58974358987</v>
      </c>
      <c r="D160" s="13">
        <f t="shared" si="6"/>
        <v>4832.799145299156</v>
      </c>
      <c r="E160" s="9">
        <f t="shared" si="7"/>
        <v>2416.399572649578</v>
      </c>
    </row>
    <row r="161" spans="2:5" ht="12.75">
      <c r="B161" s="5">
        <v>236000</v>
      </c>
      <c r="C161" s="5">
        <f t="shared" si="8"/>
        <v>57294.87179487193</v>
      </c>
      <c r="D161" s="13">
        <f t="shared" si="6"/>
        <v>4774.57264957266</v>
      </c>
      <c r="E161" s="9">
        <f t="shared" si="7"/>
        <v>2387.28632478633</v>
      </c>
    </row>
    <row r="162" spans="2:5" ht="12.75">
      <c r="B162" s="5">
        <v>237000</v>
      </c>
      <c r="C162" s="5">
        <f t="shared" si="8"/>
        <v>56596.15384615398</v>
      </c>
      <c r="D162" s="13">
        <f t="shared" si="6"/>
        <v>4716.346153846165</v>
      </c>
      <c r="E162" s="9">
        <f t="shared" si="7"/>
        <v>2358.1730769230826</v>
      </c>
    </row>
    <row r="163" spans="2:5" ht="12.75">
      <c r="B163" s="5">
        <v>238000</v>
      </c>
      <c r="C163" s="5">
        <f t="shared" si="8"/>
        <v>55897.43589743604</v>
      </c>
      <c r="D163" s="13">
        <f t="shared" si="6"/>
        <v>4658.11965811967</v>
      </c>
      <c r="E163" s="9">
        <f t="shared" si="7"/>
        <v>2329.059829059835</v>
      </c>
    </row>
    <row r="164" spans="2:5" ht="12.75">
      <c r="B164" s="5">
        <v>239000</v>
      </c>
      <c r="C164" s="5">
        <f t="shared" si="8"/>
        <v>55198.71794871809</v>
      </c>
      <c r="D164" s="13">
        <f t="shared" si="6"/>
        <v>4599.893162393174</v>
      </c>
      <c r="E164" s="9">
        <f t="shared" si="7"/>
        <v>2299.946581196587</v>
      </c>
    </row>
    <row r="165" spans="2:5" ht="12.75">
      <c r="B165" s="5">
        <v>240000</v>
      </c>
      <c r="C165" s="5">
        <f t="shared" si="8"/>
        <v>54500.000000000146</v>
      </c>
      <c r="D165" s="13">
        <f t="shared" si="6"/>
        <v>4541.666666666679</v>
      </c>
      <c r="E165" s="9">
        <f t="shared" si="7"/>
        <v>2270.8333333333394</v>
      </c>
    </row>
    <row r="166" spans="2:5" ht="12.75">
      <c r="B166" s="5">
        <v>241000</v>
      </c>
      <c r="C166" s="5">
        <f t="shared" si="8"/>
        <v>53801.2820512822</v>
      </c>
      <c r="D166" s="13">
        <f t="shared" si="6"/>
        <v>4483.440170940184</v>
      </c>
      <c r="E166" s="9">
        <f t="shared" si="7"/>
        <v>2241.720085470092</v>
      </c>
    </row>
    <row r="167" spans="2:5" ht="12.75">
      <c r="B167" s="5">
        <v>242000</v>
      </c>
      <c r="C167" s="5">
        <f t="shared" si="8"/>
        <v>53102.564102564254</v>
      </c>
      <c r="D167" s="13">
        <f t="shared" si="6"/>
        <v>4425.213675213688</v>
      </c>
      <c r="E167" s="9">
        <f t="shared" si="7"/>
        <v>2212.606837606844</v>
      </c>
    </row>
    <row r="168" spans="2:5" ht="12.75">
      <c r="B168" s="5">
        <v>243000</v>
      </c>
      <c r="C168" s="5">
        <f t="shared" si="8"/>
        <v>52403.84615384631</v>
      </c>
      <c r="D168" s="13">
        <f t="shared" si="6"/>
        <v>4366.987179487192</v>
      </c>
      <c r="E168" s="9">
        <f t="shared" si="7"/>
        <v>2183.493589743596</v>
      </c>
    </row>
    <row r="169" spans="2:5" ht="12.75">
      <c r="B169" s="5">
        <v>244000</v>
      </c>
      <c r="C169" s="5">
        <f t="shared" si="8"/>
        <v>51705.12820512836</v>
      </c>
      <c r="D169" s="13">
        <f t="shared" si="6"/>
        <v>4308.760683760697</v>
      </c>
      <c r="E169" s="9">
        <f t="shared" si="7"/>
        <v>2154.3803418803486</v>
      </c>
    </row>
    <row r="170" spans="2:5" ht="12.75">
      <c r="B170" s="5">
        <v>245000</v>
      </c>
      <c r="C170" s="5">
        <f t="shared" si="8"/>
        <v>51006.41025641042</v>
      </c>
      <c r="D170" s="13">
        <f t="shared" si="6"/>
        <v>4250.534188034201</v>
      </c>
      <c r="E170" s="9">
        <f t="shared" si="7"/>
        <v>2125.2670940171006</v>
      </c>
    </row>
    <row r="171" spans="2:5" ht="12.75">
      <c r="B171" s="5">
        <v>246000</v>
      </c>
      <c r="C171" s="5">
        <f t="shared" si="8"/>
        <v>50307.69230769247</v>
      </c>
      <c r="D171" s="13">
        <f t="shared" si="6"/>
        <v>4192.307692307706</v>
      </c>
      <c r="E171" s="9">
        <f t="shared" si="7"/>
        <v>2096.153846153853</v>
      </c>
    </row>
    <row r="172" spans="2:5" ht="12.75">
      <c r="B172" s="5">
        <v>247000</v>
      </c>
      <c r="C172" s="5">
        <f t="shared" si="8"/>
        <v>49608.97435897453</v>
      </c>
      <c r="D172" s="13">
        <f t="shared" si="6"/>
        <v>4134.081196581211</v>
      </c>
      <c r="E172" s="9">
        <f t="shared" si="7"/>
        <v>2067.0405982906054</v>
      </c>
    </row>
    <row r="173" spans="2:5" ht="12.75">
      <c r="B173" s="5">
        <v>248000</v>
      </c>
      <c r="C173" s="5">
        <f t="shared" si="8"/>
        <v>48910.25641025658</v>
      </c>
      <c r="D173" s="13">
        <f t="shared" si="6"/>
        <v>4075.8547008547152</v>
      </c>
      <c r="E173" s="9">
        <f t="shared" si="7"/>
        <v>2037.9273504273576</v>
      </c>
    </row>
    <row r="174" spans="2:5" ht="12.75">
      <c r="B174" s="5">
        <v>249000</v>
      </c>
      <c r="C174" s="5">
        <f t="shared" si="8"/>
        <v>48211.538461538636</v>
      </c>
      <c r="D174" s="13">
        <f t="shared" si="6"/>
        <v>4017.6282051282196</v>
      </c>
      <c r="E174" s="9">
        <f t="shared" si="7"/>
        <v>2008.8141025641098</v>
      </c>
    </row>
    <row r="175" spans="2:5" ht="12.75">
      <c r="B175" s="5">
        <v>250000</v>
      </c>
      <c r="C175" s="5">
        <f t="shared" si="8"/>
        <v>47512.82051282069</v>
      </c>
      <c r="D175" s="13">
        <f t="shared" si="6"/>
        <v>3959.401709401724</v>
      </c>
      <c r="E175" s="9">
        <f t="shared" si="7"/>
        <v>1979.700854700862</v>
      </c>
    </row>
    <row r="176" spans="2:5" ht="12.75">
      <c r="B176" s="5">
        <v>251000</v>
      </c>
      <c r="C176" s="5">
        <f t="shared" si="8"/>
        <v>46814.102564102745</v>
      </c>
      <c r="D176" s="13">
        <f t="shared" si="6"/>
        <v>3901.175213675229</v>
      </c>
      <c r="E176" s="9">
        <f t="shared" si="7"/>
        <v>1950.5876068376144</v>
      </c>
    </row>
    <row r="177" spans="2:5" ht="12.75">
      <c r="B177" s="5">
        <v>252000</v>
      </c>
      <c r="C177" s="5">
        <f t="shared" si="8"/>
        <v>46115.3846153848</v>
      </c>
      <c r="D177" s="13">
        <f t="shared" si="6"/>
        <v>3842.9487179487332</v>
      </c>
      <c r="E177" s="9">
        <f t="shared" si="7"/>
        <v>1921.4743589743666</v>
      </c>
    </row>
    <row r="178" spans="2:5" ht="12.75">
      <c r="B178" s="5">
        <v>253000</v>
      </c>
      <c r="C178" s="5">
        <f t="shared" si="8"/>
        <v>45416.66666666685</v>
      </c>
      <c r="D178" s="13">
        <f t="shared" si="6"/>
        <v>3784.7222222222376</v>
      </c>
      <c r="E178" s="9">
        <f t="shared" si="7"/>
        <v>1892.3611111111188</v>
      </c>
    </row>
    <row r="179" spans="2:5" ht="12.75">
      <c r="B179" s="5">
        <v>254000</v>
      </c>
      <c r="C179" s="5">
        <f t="shared" si="8"/>
        <v>44717.94871794891</v>
      </c>
      <c r="D179" s="13">
        <f t="shared" si="6"/>
        <v>3726.4957264957425</v>
      </c>
      <c r="E179" s="9">
        <f t="shared" si="7"/>
        <v>1863.2478632478712</v>
      </c>
    </row>
    <row r="180" spans="2:5" ht="12.75">
      <c r="B180" s="5">
        <v>255000</v>
      </c>
      <c r="C180" s="5">
        <f t="shared" si="8"/>
        <v>44019.23076923096</v>
      </c>
      <c r="D180" s="13">
        <f t="shared" si="6"/>
        <v>3668.269230769247</v>
      </c>
      <c r="E180" s="9">
        <f t="shared" si="7"/>
        <v>1834.1346153846234</v>
      </c>
    </row>
    <row r="181" spans="2:5" ht="12.75">
      <c r="B181" s="5">
        <v>256000</v>
      </c>
      <c r="C181" s="5">
        <f t="shared" si="8"/>
        <v>43320.51282051302</v>
      </c>
      <c r="D181" s="13">
        <f t="shared" si="6"/>
        <v>3610.0427350427512</v>
      </c>
      <c r="E181" s="9">
        <f t="shared" si="7"/>
        <v>1805.0213675213756</v>
      </c>
    </row>
    <row r="182" spans="2:5" ht="12.75">
      <c r="B182" s="5">
        <v>257000</v>
      </c>
      <c r="C182" s="5">
        <f t="shared" si="8"/>
        <v>42621.79487179507</v>
      </c>
      <c r="D182" s="13">
        <f t="shared" si="6"/>
        <v>3551.816239316256</v>
      </c>
      <c r="E182" s="9">
        <f t="shared" si="7"/>
        <v>1775.908119658128</v>
      </c>
    </row>
    <row r="183" spans="2:5" ht="12.75">
      <c r="B183" s="5">
        <v>258000</v>
      </c>
      <c r="C183" s="5">
        <f t="shared" si="8"/>
        <v>41923.076923077126</v>
      </c>
      <c r="D183" s="13">
        <f t="shared" si="6"/>
        <v>3493.5897435897605</v>
      </c>
      <c r="E183" s="9">
        <f t="shared" si="7"/>
        <v>1746.7948717948802</v>
      </c>
    </row>
    <row r="184" spans="2:5" ht="12.75">
      <c r="B184" s="5">
        <v>259000</v>
      </c>
      <c r="C184" s="5">
        <f t="shared" si="8"/>
        <v>41224.35897435918</v>
      </c>
      <c r="D184" s="13">
        <f t="shared" si="6"/>
        <v>3435.363247863265</v>
      </c>
      <c r="E184" s="9">
        <f t="shared" si="7"/>
        <v>1717.6816239316324</v>
      </c>
    </row>
    <row r="185" spans="2:5" ht="12.75">
      <c r="B185" s="5">
        <v>260000</v>
      </c>
      <c r="C185" s="5">
        <f t="shared" si="8"/>
        <v>40525.641025641235</v>
      </c>
      <c r="D185" s="13">
        <f t="shared" si="6"/>
        <v>3377.1367521367697</v>
      </c>
      <c r="E185" s="9">
        <f t="shared" si="7"/>
        <v>1688.5683760683849</v>
      </c>
    </row>
    <row r="186" spans="2:5" ht="12.75">
      <c r="B186" s="5">
        <v>261000</v>
      </c>
      <c r="C186" s="5">
        <f t="shared" si="8"/>
        <v>39826.92307692329</v>
      </c>
      <c r="D186" s="13">
        <f t="shared" si="6"/>
        <v>3318.910256410274</v>
      </c>
      <c r="E186" s="9">
        <f t="shared" si="7"/>
        <v>1659.455128205137</v>
      </c>
    </row>
    <row r="187" spans="2:5" ht="12.75">
      <c r="B187" s="5">
        <v>262000</v>
      </c>
      <c r="C187" s="5">
        <f t="shared" si="8"/>
        <v>39128.20512820534</v>
      </c>
      <c r="D187" s="13">
        <f t="shared" si="6"/>
        <v>3260.6837606837785</v>
      </c>
      <c r="E187" s="9">
        <f t="shared" si="7"/>
        <v>1630.3418803418892</v>
      </c>
    </row>
    <row r="188" spans="2:5" ht="12.75">
      <c r="B188" s="5">
        <v>263000</v>
      </c>
      <c r="C188" s="5">
        <f t="shared" si="8"/>
        <v>38429.4871794874</v>
      </c>
      <c r="D188" s="13">
        <f t="shared" si="6"/>
        <v>3202.4572649572833</v>
      </c>
      <c r="E188" s="9">
        <f t="shared" si="7"/>
        <v>1601.2286324786417</v>
      </c>
    </row>
    <row r="189" spans="2:5" ht="12.75">
      <c r="B189" s="5">
        <v>264000</v>
      </c>
      <c r="C189" s="5">
        <f t="shared" si="8"/>
        <v>37730.76923076945</v>
      </c>
      <c r="D189" s="13">
        <f t="shared" si="6"/>
        <v>3144.2307692307877</v>
      </c>
      <c r="E189" s="9">
        <f t="shared" si="7"/>
        <v>1572.1153846153939</v>
      </c>
    </row>
    <row r="190" spans="2:5" ht="12.75">
      <c r="B190" s="5">
        <v>265000</v>
      </c>
      <c r="C190" s="5">
        <f t="shared" si="8"/>
        <v>37032.05128205151</v>
      </c>
      <c r="D190" s="13">
        <f t="shared" si="6"/>
        <v>3086.004273504292</v>
      </c>
      <c r="E190" s="9">
        <f t="shared" si="7"/>
        <v>1543.002136752146</v>
      </c>
    </row>
    <row r="191" spans="2:5" ht="12.75">
      <c r="B191" s="5">
        <v>266000</v>
      </c>
      <c r="C191" s="5">
        <f t="shared" si="8"/>
        <v>36333.33333333356</v>
      </c>
      <c r="D191" s="13">
        <f t="shared" si="6"/>
        <v>3027.777777777797</v>
      </c>
      <c r="E191" s="9">
        <f t="shared" si="7"/>
        <v>1513.8888888888985</v>
      </c>
    </row>
    <row r="192" spans="2:5" ht="12.75">
      <c r="B192" s="5">
        <v>267000</v>
      </c>
      <c r="C192" s="5">
        <f t="shared" si="8"/>
        <v>35634.615384615616</v>
      </c>
      <c r="D192" s="13">
        <f t="shared" si="6"/>
        <v>2969.5512820513013</v>
      </c>
      <c r="E192" s="9">
        <f t="shared" si="7"/>
        <v>1484.7756410256507</v>
      </c>
    </row>
    <row r="193" spans="2:5" ht="12.75">
      <c r="B193" s="5">
        <v>268000</v>
      </c>
      <c r="C193" s="5">
        <f t="shared" si="8"/>
        <v>34935.89743589767</v>
      </c>
      <c r="D193" s="13">
        <f t="shared" si="6"/>
        <v>2911.3247863248057</v>
      </c>
      <c r="E193" s="9">
        <f t="shared" si="7"/>
        <v>1455.6623931624029</v>
      </c>
    </row>
    <row r="194" spans="2:5" ht="12.75">
      <c r="B194" s="5">
        <v>269000</v>
      </c>
      <c r="C194" s="5">
        <f t="shared" si="8"/>
        <v>34237.179487179725</v>
      </c>
      <c r="D194" s="13">
        <f t="shared" si="6"/>
        <v>2853.0982905983105</v>
      </c>
      <c r="E194" s="9">
        <f t="shared" si="7"/>
        <v>1426.5491452991553</v>
      </c>
    </row>
    <row r="195" spans="2:5" ht="12.75">
      <c r="B195" s="5">
        <v>270000</v>
      </c>
      <c r="C195" s="5">
        <f t="shared" si="8"/>
        <v>33538.46153846178</v>
      </c>
      <c r="D195" s="13">
        <f t="shared" si="6"/>
        <v>2794.871794871815</v>
      </c>
      <c r="E195" s="9">
        <f t="shared" si="7"/>
        <v>1397.4358974359075</v>
      </c>
    </row>
    <row r="196" spans="2:5" ht="12.75">
      <c r="B196" s="5">
        <v>271000</v>
      </c>
      <c r="C196" s="5">
        <f t="shared" si="8"/>
        <v>32839.74358974383</v>
      </c>
      <c r="D196" s="13">
        <f t="shared" si="6"/>
        <v>2736.6452991453193</v>
      </c>
      <c r="E196" s="9">
        <f t="shared" si="7"/>
        <v>1368.3226495726597</v>
      </c>
    </row>
    <row r="197" spans="2:5" ht="12.75">
      <c r="B197" s="5">
        <v>272000</v>
      </c>
      <c r="C197" s="5">
        <f t="shared" si="8"/>
        <v>32141.025641025884</v>
      </c>
      <c r="D197" s="13">
        <f t="shared" si="6"/>
        <v>2678.4188034188237</v>
      </c>
      <c r="E197" s="9">
        <f t="shared" si="7"/>
        <v>1339.2094017094118</v>
      </c>
    </row>
    <row r="198" spans="2:5" ht="12.75">
      <c r="B198" s="5">
        <v>273000</v>
      </c>
      <c r="C198" s="5">
        <f t="shared" si="8"/>
        <v>31442.307692307935</v>
      </c>
      <c r="D198" s="13">
        <f t="shared" si="6"/>
        <v>2620.192307692328</v>
      </c>
      <c r="E198" s="9">
        <f t="shared" si="7"/>
        <v>1310.096153846164</v>
      </c>
    </row>
    <row r="199" spans="2:5" ht="12.75">
      <c r="B199" s="5">
        <v>274000</v>
      </c>
      <c r="C199" s="5">
        <f t="shared" si="8"/>
        <v>30743.589743589986</v>
      </c>
      <c r="D199" s="13">
        <f t="shared" si="6"/>
        <v>2561.965811965832</v>
      </c>
      <c r="E199" s="9">
        <f t="shared" si="7"/>
        <v>1280.982905982916</v>
      </c>
    </row>
    <row r="200" spans="2:5" ht="12.75">
      <c r="B200" s="5">
        <v>275000</v>
      </c>
      <c r="C200" s="5">
        <f t="shared" si="8"/>
        <v>30044.871794872037</v>
      </c>
      <c r="D200" s="13">
        <f t="shared" si="6"/>
        <v>2503.7393162393364</v>
      </c>
      <c r="E200" s="9">
        <f t="shared" si="7"/>
        <v>1251.8696581196682</v>
      </c>
    </row>
    <row r="201" spans="2:5" ht="12.75">
      <c r="B201" s="5">
        <v>276000</v>
      </c>
      <c r="C201" s="5">
        <f t="shared" si="8"/>
        <v>29346.153846154088</v>
      </c>
      <c r="D201" s="13">
        <f t="shared" si="6"/>
        <v>2445.512820512841</v>
      </c>
      <c r="E201" s="9">
        <f t="shared" si="7"/>
        <v>1222.7564102564204</v>
      </c>
    </row>
    <row r="202" spans="2:5" ht="12.75">
      <c r="B202" s="5">
        <v>277000</v>
      </c>
      <c r="C202" s="5">
        <f t="shared" si="8"/>
        <v>28647.43589743614</v>
      </c>
      <c r="D202" s="13">
        <f aca="true" t="shared" si="9" ref="D202:D243">C202/12</f>
        <v>2387.2863247863447</v>
      </c>
      <c r="E202" s="9">
        <f aca="true" t="shared" si="10" ref="E202:E243">+D202/2</f>
        <v>1193.6431623931724</v>
      </c>
    </row>
    <row r="203" spans="2:5" ht="12.75">
      <c r="B203" s="5">
        <v>278000</v>
      </c>
      <c r="C203" s="5">
        <f aca="true" t="shared" si="11" ref="C203:C243">C202-($C$9/234)</f>
        <v>27948.71794871819</v>
      </c>
      <c r="D203" s="13">
        <f t="shared" si="9"/>
        <v>2329.059829059849</v>
      </c>
      <c r="E203" s="9">
        <f t="shared" si="10"/>
        <v>1164.5299145299246</v>
      </c>
    </row>
    <row r="204" spans="2:5" ht="12.75">
      <c r="B204" s="5">
        <v>279000</v>
      </c>
      <c r="C204" s="5">
        <f t="shared" si="11"/>
        <v>27250.00000000024</v>
      </c>
      <c r="D204" s="13">
        <f t="shared" si="9"/>
        <v>2270.8333333333535</v>
      </c>
      <c r="E204" s="9">
        <f t="shared" si="10"/>
        <v>1135.4166666666767</v>
      </c>
    </row>
    <row r="205" spans="2:5" ht="12.75">
      <c r="B205" s="5">
        <v>280000</v>
      </c>
      <c r="C205" s="5">
        <f t="shared" si="11"/>
        <v>26551.28205128229</v>
      </c>
      <c r="D205" s="13">
        <f t="shared" si="9"/>
        <v>2212.6068376068574</v>
      </c>
      <c r="E205" s="9">
        <f t="shared" si="10"/>
        <v>1106.3034188034287</v>
      </c>
    </row>
    <row r="206" spans="2:5" ht="12.75">
      <c r="B206" s="5">
        <v>281000</v>
      </c>
      <c r="C206" s="5">
        <f t="shared" si="11"/>
        <v>25852.56410256434</v>
      </c>
      <c r="D206" s="13">
        <f t="shared" si="9"/>
        <v>2154.380341880362</v>
      </c>
      <c r="E206" s="9">
        <f t="shared" si="10"/>
        <v>1077.190170940181</v>
      </c>
    </row>
    <row r="207" spans="2:5" ht="12.75">
      <c r="B207" s="5">
        <v>282000</v>
      </c>
      <c r="C207" s="5">
        <f t="shared" si="11"/>
        <v>25153.846153846393</v>
      </c>
      <c r="D207" s="13">
        <f t="shared" si="9"/>
        <v>2096.153846153866</v>
      </c>
      <c r="E207" s="9">
        <f t="shared" si="10"/>
        <v>1048.076923076933</v>
      </c>
    </row>
    <row r="208" spans="2:5" ht="12.75">
      <c r="B208" s="5">
        <v>283000</v>
      </c>
      <c r="C208" s="5">
        <f t="shared" si="11"/>
        <v>24455.128205128443</v>
      </c>
      <c r="D208" s="13">
        <f t="shared" si="9"/>
        <v>2037.9273504273704</v>
      </c>
      <c r="E208" s="9">
        <f t="shared" si="10"/>
        <v>1018.9636752136852</v>
      </c>
    </row>
    <row r="209" spans="2:5" ht="12.75">
      <c r="B209" s="5">
        <v>284000</v>
      </c>
      <c r="C209" s="5">
        <f t="shared" si="11"/>
        <v>23756.410256410494</v>
      </c>
      <c r="D209" s="13">
        <f t="shared" si="9"/>
        <v>1979.7008547008745</v>
      </c>
      <c r="E209" s="9">
        <f t="shared" si="10"/>
        <v>989.8504273504373</v>
      </c>
    </row>
    <row r="210" spans="2:5" ht="12.75">
      <c r="B210" s="5">
        <v>285000</v>
      </c>
      <c r="C210" s="5">
        <f t="shared" si="11"/>
        <v>23057.692307692545</v>
      </c>
      <c r="D210" s="13">
        <f t="shared" si="9"/>
        <v>1921.4743589743787</v>
      </c>
      <c r="E210" s="9">
        <f t="shared" si="10"/>
        <v>960.7371794871893</v>
      </c>
    </row>
    <row r="211" spans="2:5" ht="12.75">
      <c r="B211" s="5">
        <v>286000</v>
      </c>
      <c r="C211" s="5">
        <f t="shared" si="11"/>
        <v>22358.974358974596</v>
      </c>
      <c r="D211" s="13">
        <f t="shared" si="9"/>
        <v>1863.247863247883</v>
      </c>
      <c r="E211" s="9">
        <f t="shared" si="10"/>
        <v>931.6239316239415</v>
      </c>
    </row>
    <row r="212" spans="2:5" ht="12.75">
      <c r="B212" s="5">
        <v>287000</v>
      </c>
      <c r="C212" s="5">
        <f t="shared" si="11"/>
        <v>21660.256410256647</v>
      </c>
      <c r="D212" s="13">
        <f t="shared" si="9"/>
        <v>1805.0213675213872</v>
      </c>
      <c r="E212" s="9">
        <f t="shared" si="10"/>
        <v>902.5106837606936</v>
      </c>
    </row>
    <row r="213" spans="2:5" ht="12.75">
      <c r="B213" s="5">
        <v>288000</v>
      </c>
      <c r="C213" s="5">
        <f t="shared" si="11"/>
        <v>20961.538461538697</v>
      </c>
      <c r="D213" s="13">
        <f t="shared" si="9"/>
        <v>1746.7948717948914</v>
      </c>
      <c r="E213" s="9">
        <f t="shared" si="10"/>
        <v>873.3974358974457</v>
      </c>
    </row>
    <row r="214" spans="2:5" ht="12.75">
      <c r="B214" s="5">
        <v>289000</v>
      </c>
      <c r="C214" s="5">
        <f t="shared" si="11"/>
        <v>20262.82051282075</v>
      </c>
      <c r="D214" s="13">
        <f t="shared" si="9"/>
        <v>1688.5683760683958</v>
      </c>
      <c r="E214" s="9">
        <f t="shared" si="10"/>
        <v>844.2841880341979</v>
      </c>
    </row>
    <row r="215" spans="2:5" ht="12.75">
      <c r="B215" s="5">
        <v>290000</v>
      </c>
      <c r="C215" s="5">
        <f t="shared" si="11"/>
        <v>19564.1025641028</v>
      </c>
      <c r="D215" s="13">
        <f t="shared" si="9"/>
        <v>1630.3418803419</v>
      </c>
      <c r="E215" s="9">
        <f t="shared" si="10"/>
        <v>815.17094017095</v>
      </c>
    </row>
    <row r="216" spans="2:5" ht="12.75">
      <c r="B216" s="5">
        <v>291000</v>
      </c>
      <c r="C216" s="5">
        <f t="shared" si="11"/>
        <v>18865.38461538485</v>
      </c>
      <c r="D216" s="13">
        <f t="shared" si="9"/>
        <v>1572.115384615404</v>
      </c>
      <c r="E216" s="9">
        <f t="shared" si="10"/>
        <v>786.057692307702</v>
      </c>
    </row>
    <row r="217" spans="2:5" ht="12.75">
      <c r="B217" s="5">
        <v>292000</v>
      </c>
      <c r="C217" s="5">
        <f t="shared" si="11"/>
        <v>18166.6666666669</v>
      </c>
      <c r="D217" s="13">
        <f t="shared" si="9"/>
        <v>1513.8888888889085</v>
      </c>
      <c r="E217" s="9">
        <f t="shared" si="10"/>
        <v>756.9444444444542</v>
      </c>
    </row>
    <row r="218" spans="2:5" ht="12.75">
      <c r="B218" s="5">
        <v>293000</v>
      </c>
      <c r="C218" s="5">
        <f t="shared" si="11"/>
        <v>17467.94871794895</v>
      </c>
      <c r="D218" s="13">
        <f t="shared" si="9"/>
        <v>1455.6623931624126</v>
      </c>
      <c r="E218" s="9">
        <f t="shared" si="10"/>
        <v>727.8311965812063</v>
      </c>
    </row>
    <row r="219" spans="2:5" ht="12.75">
      <c r="B219" s="5">
        <v>294000</v>
      </c>
      <c r="C219" s="5">
        <f t="shared" si="11"/>
        <v>16769.230769231002</v>
      </c>
      <c r="D219" s="13">
        <f t="shared" si="9"/>
        <v>1397.4358974359168</v>
      </c>
      <c r="E219" s="9">
        <f t="shared" si="10"/>
        <v>698.7179487179584</v>
      </c>
    </row>
    <row r="220" spans="2:5" ht="12.75">
      <c r="B220" s="5">
        <v>295000</v>
      </c>
      <c r="C220" s="5">
        <f t="shared" si="11"/>
        <v>16070.512820513053</v>
      </c>
      <c r="D220" s="13">
        <f t="shared" si="9"/>
        <v>1339.2094017094212</v>
      </c>
      <c r="E220" s="9">
        <f t="shared" si="10"/>
        <v>669.6047008547106</v>
      </c>
    </row>
    <row r="221" spans="2:5" ht="12.75">
      <c r="B221" s="5">
        <v>296000</v>
      </c>
      <c r="C221" s="5">
        <f t="shared" si="11"/>
        <v>15371.794871795104</v>
      </c>
      <c r="D221" s="13">
        <f t="shared" si="9"/>
        <v>1280.9829059829253</v>
      </c>
      <c r="E221" s="9">
        <f t="shared" si="10"/>
        <v>640.4914529914627</v>
      </c>
    </row>
    <row r="222" spans="2:5" ht="12.75">
      <c r="B222" s="5">
        <v>297000</v>
      </c>
      <c r="C222" s="5">
        <f t="shared" si="11"/>
        <v>14673.076923077155</v>
      </c>
      <c r="D222" s="13">
        <f t="shared" si="9"/>
        <v>1222.7564102564295</v>
      </c>
      <c r="E222" s="9">
        <f t="shared" si="10"/>
        <v>611.3782051282147</v>
      </c>
    </row>
    <row r="223" spans="2:5" ht="12.75">
      <c r="B223" s="5">
        <v>298000</v>
      </c>
      <c r="C223" s="5">
        <f t="shared" si="11"/>
        <v>13974.358974359206</v>
      </c>
      <c r="D223" s="13">
        <f t="shared" si="9"/>
        <v>1164.5299145299339</v>
      </c>
      <c r="E223" s="9">
        <f t="shared" si="10"/>
        <v>582.2649572649669</v>
      </c>
    </row>
    <row r="224" spans="2:5" ht="12.75">
      <c r="B224" s="5">
        <v>299000</v>
      </c>
      <c r="C224" s="5">
        <f t="shared" si="11"/>
        <v>13275.641025641256</v>
      </c>
      <c r="D224" s="13">
        <f t="shared" si="9"/>
        <v>1106.303418803438</v>
      </c>
      <c r="E224" s="9">
        <f t="shared" si="10"/>
        <v>553.151709401719</v>
      </c>
    </row>
    <row r="225" spans="2:5" ht="12.75">
      <c r="B225" s="5">
        <v>300000</v>
      </c>
      <c r="C225" s="5">
        <f t="shared" si="11"/>
        <v>12576.923076923307</v>
      </c>
      <c r="D225" s="13">
        <f t="shared" si="9"/>
        <v>1048.0769230769422</v>
      </c>
      <c r="E225" s="9">
        <f t="shared" si="10"/>
        <v>524.0384615384711</v>
      </c>
    </row>
    <row r="226" spans="2:5" ht="12.75">
      <c r="B226" s="5">
        <v>301000</v>
      </c>
      <c r="C226" s="5">
        <f t="shared" si="11"/>
        <v>11878.205128205358</v>
      </c>
      <c r="D226" s="13">
        <f t="shared" si="9"/>
        <v>989.8504273504465</v>
      </c>
      <c r="E226" s="9">
        <f t="shared" si="10"/>
        <v>494.92521367522323</v>
      </c>
    </row>
    <row r="227" spans="2:5" ht="12.75">
      <c r="B227" s="5">
        <v>302000</v>
      </c>
      <c r="C227" s="5">
        <f t="shared" si="11"/>
        <v>11179.487179487409</v>
      </c>
      <c r="D227" s="13">
        <f t="shared" si="9"/>
        <v>931.6239316239507</v>
      </c>
      <c r="E227" s="9">
        <f t="shared" si="10"/>
        <v>465.81196581197537</v>
      </c>
    </row>
    <row r="228" spans="2:5" ht="12.75">
      <c r="B228" s="5">
        <v>303000</v>
      </c>
      <c r="C228" s="5">
        <f t="shared" si="11"/>
        <v>10480.76923076946</v>
      </c>
      <c r="D228" s="13">
        <f t="shared" si="9"/>
        <v>873.397435897455</v>
      </c>
      <c r="E228" s="9">
        <f t="shared" si="10"/>
        <v>436.6987179487275</v>
      </c>
    </row>
    <row r="229" spans="2:5" ht="12.75">
      <c r="B229" s="5">
        <v>304000</v>
      </c>
      <c r="C229" s="5">
        <f t="shared" si="11"/>
        <v>9782.05128205151</v>
      </c>
      <c r="D229" s="13">
        <f t="shared" si="9"/>
        <v>815.1709401709592</v>
      </c>
      <c r="E229" s="9">
        <f t="shared" si="10"/>
        <v>407.5854700854796</v>
      </c>
    </row>
    <row r="230" spans="2:5" ht="12.75">
      <c r="B230" s="5">
        <v>305000</v>
      </c>
      <c r="C230" s="5">
        <f t="shared" si="11"/>
        <v>9083.333333333561</v>
      </c>
      <c r="D230" s="13">
        <f t="shared" si="9"/>
        <v>756.9444444444634</v>
      </c>
      <c r="E230" s="9">
        <f t="shared" si="10"/>
        <v>378.4722222222317</v>
      </c>
    </row>
    <row r="231" spans="2:5" ht="12.75">
      <c r="B231" s="5">
        <v>306000</v>
      </c>
      <c r="C231" s="5">
        <f t="shared" si="11"/>
        <v>8384.615384615612</v>
      </c>
      <c r="D231" s="13">
        <f t="shared" si="9"/>
        <v>698.7179487179677</v>
      </c>
      <c r="E231" s="9">
        <f t="shared" si="10"/>
        <v>349.35897435898386</v>
      </c>
    </row>
    <row r="232" spans="2:5" ht="12.75">
      <c r="B232" s="5">
        <v>307000</v>
      </c>
      <c r="C232" s="5">
        <f t="shared" si="11"/>
        <v>7685.897435897663</v>
      </c>
      <c r="D232" s="13">
        <f t="shared" si="9"/>
        <v>640.4914529914719</v>
      </c>
      <c r="E232" s="9">
        <f t="shared" si="10"/>
        <v>320.24572649573594</v>
      </c>
    </row>
    <row r="233" spans="2:5" ht="12.75">
      <c r="B233" s="5">
        <v>308000</v>
      </c>
      <c r="C233" s="5">
        <f t="shared" si="11"/>
        <v>6987.179487179714</v>
      </c>
      <c r="D233" s="13">
        <f t="shared" si="9"/>
        <v>582.2649572649761</v>
      </c>
      <c r="E233" s="9">
        <f t="shared" si="10"/>
        <v>291.1324786324881</v>
      </c>
    </row>
    <row r="234" spans="2:5" ht="12.75">
      <c r="B234" s="5">
        <v>309000</v>
      </c>
      <c r="C234" s="5">
        <f t="shared" si="11"/>
        <v>6288.461538461765</v>
      </c>
      <c r="D234" s="13">
        <f t="shared" si="9"/>
        <v>524.0384615384804</v>
      </c>
      <c r="E234" s="9">
        <f t="shared" si="10"/>
        <v>262.0192307692402</v>
      </c>
    </row>
    <row r="235" spans="2:5" ht="12.75">
      <c r="B235" s="5">
        <v>310000</v>
      </c>
      <c r="C235" s="5">
        <f t="shared" si="11"/>
        <v>5589.743589743815</v>
      </c>
      <c r="D235" s="13">
        <f t="shared" si="9"/>
        <v>465.81196581198463</v>
      </c>
      <c r="E235" s="9">
        <f t="shared" si="10"/>
        <v>232.90598290599232</v>
      </c>
    </row>
    <row r="236" spans="2:5" ht="12.75">
      <c r="B236" s="5">
        <v>311000</v>
      </c>
      <c r="C236" s="5">
        <f t="shared" si="11"/>
        <v>4891.025641025866</v>
      </c>
      <c r="D236" s="13">
        <f t="shared" si="9"/>
        <v>407.58547008548885</v>
      </c>
      <c r="E236" s="9">
        <f t="shared" si="10"/>
        <v>203.79273504274443</v>
      </c>
    </row>
    <row r="237" spans="2:5" ht="12.75">
      <c r="B237" s="5">
        <v>312000</v>
      </c>
      <c r="C237" s="5">
        <f t="shared" si="11"/>
        <v>4192.307692307917</v>
      </c>
      <c r="D237" s="13">
        <f t="shared" si="9"/>
        <v>349.35897435899307</v>
      </c>
      <c r="E237" s="9">
        <f t="shared" si="10"/>
        <v>174.67948717949653</v>
      </c>
    </row>
    <row r="238" spans="2:5" ht="12.75">
      <c r="B238" s="5">
        <v>313000</v>
      </c>
      <c r="C238" s="5">
        <f t="shared" si="11"/>
        <v>3493.5897435899683</v>
      </c>
      <c r="D238" s="13">
        <f t="shared" si="9"/>
        <v>291.13247863249734</v>
      </c>
      <c r="E238" s="9">
        <f t="shared" si="10"/>
        <v>145.56623931624867</v>
      </c>
    </row>
    <row r="239" spans="2:5" ht="12.75">
      <c r="B239" s="5">
        <v>314000</v>
      </c>
      <c r="C239" s="5">
        <f t="shared" si="11"/>
        <v>2794.8717948720196</v>
      </c>
      <c r="D239" s="13">
        <f t="shared" si="9"/>
        <v>232.90598290600164</v>
      </c>
      <c r="E239" s="9">
        <f t="shared" si="10"/>
        <v>116.45299145300082</v>
      </c>
    </row>
    <row r="240" spans="2:5" ht="12.75">
      <c r="B240" s="5">
        <v>315000</v>
      </c>
      <c r="C240" s="5">
        <f t="shared" si="11"/>
        <v>2096.153846154071</v>
      </c>
      <c r="D240" s="13">
        <f t="shared" si="9"/>
        <v>174.6794871795059</v>
      </c>
      <c r="E240" s="9">
        <f t="shared" si="10"/>
        <v>87.33974358975296</v>
      </c>
    </row>
    <row r="241" spans="2:5" ht="12.75">
      <c r="B241" s="5">
        <v>316000</v>
      </c>
      <c r="C241" s="5">
        <f t="shared" si="11"/>
        <v>1397.435897436122</v>
      </c>
      <c r="D241" s="13">
        <f t="shared" si="9"/>
        <v>116.45299145301017</v>
      </c>
      <c r="E241" s="9">
        <f t="shared" si="10"/>
        <v>58.226495726505085</v>
      </c>
    </row>
    <row r="242" spans="2:5" ht="12.75">
      <c r="B242" s="5">
        <v>317000</v>
      </c>
      <c r="C242" s="5">
        <f t="shared" si="11"/>
        <v>698.7179487181734</v>
      </c>
      <c r="D242" s="13">
        <f t="shared" si="9"/>
        <v>58.22649572651445</v>
      </c>
      <c r="E242" s="9">
        <f t="shared" si="10"/>
        <v>29.113247863257225</v>
      </c>
    </row>
    <row r="243" spans="2:5" ht="12.75">
      <c r="B243" s="5" t="s">
        <v>14</v>
      </c>
      <c r="C243" s="5">
        <f t="shared" si="11"/>
        <v>2.2464519133791327E-10</v>
      </c>
      <c r="D243" s="13">
        <f t="shared" si="9"/>
        <v>1.8720432611492772E-11</v>
      </c>
      <c r="E243" s="9">
        <f t="shared" si="10"/>
        <v>9.360216305746386E-12</v>
      </c>
    </row>
  </sheetData>
  <sheetProtection/>
  <mergeCells count="2">
    <mergeCell ref="B2:F2"/>
    <mergeCell ref="B4:F4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3"/>
  <sheetViews>
    <sheetView showGridLines="0" tabSelected="1" zoomScalePageLayoutView="0" workbookViewId="0" topLeftCell="A1">
      <selection activeCell="L99" sqref="L98:L99"/>
    </sheetView>
  </sheetViews>
  <sheetFormatPr defaultColWidth="9.140625" defaultRowHeight="12.75"/>
  <cols>
    <col min="2" max="2" width="16.00390625" style="0" customWidth="1"/>
    <col min="3" max="3" width="18.8515625" style="0" customWidth="1"/>
    <col min="4" max="8" width="19.57421875" style="0" bestFit="1" customWidth="1"/>
  </cols>
  <sheetData>
    <row r="1" spans="2:4" ht="12.75">
      <c r="B1" s="6" t="s">
        <v>34</v>
      </c>
      <c r="D1" s="4"/>
    </row>
    <row r="2" spans="2:6" ht="42" customHeight="1">
      <c r="B2" s="40" t="s">
        <v>35</v>
      </c>
      <c r="C2" s="40"/>
      <c r="D2" s="40"/>
      <c r="E2" s="40"/>
      <c r="F2" s="40"/>
    </row>
    <row r="4" spans="2:6" ht="26.25" customHeight="1">
      <c r="B4" s="40" t="s">
        <v>36</v>
      </c>
      <c r="C4" s="40"/>
      <c r="D4" s="40"/>
      <c r="E4" s="40"/>
      <c r="F4" s="40"/>
    </row>
    <row r="5" ht="13.5" thickBot="1">
      <c r="B5" s="8" t="s">
        <v>38</v>
      </c>
    </row>
    <row r="6" spans="2:8" ht="39" thickBot="1">
      <c r="B6" s="1" t="s">
        <v>3</v>
      </c>
      <c r="C6" s="2" t="s">
        <v>4</v>
      </c>
      <c r="D6" s="3" t="s">
        <v>5</v>
      </c>
      <c r="E6" s="43" t="s">
        <v>80</v>
      </c>
      <c r="F6" s="44"/>
      <c r="G6" s="43" t="s">
        <v>81</v>
      </c>
      <c r="H6" s="44"/>
    </row>
    <row r="7" spans="2:8" ht="12.75">
      <c r="B7" s="4"/>
      <c r="C7" s="4"/>
      <c r="D7" s="4"/>
      <c r="E7" s="31" t="s">
        <v>2</v>
      </c>
      <c r="F7" s="32" t="s">
        <v>2</v>
      </c>
      <c r="G7" s="31" t="s">
        <v>2</v>
      </c>
      <c r="H7" s="32" t="s">
        <v>2</v>
      </c>
    </row>
    <row r="8" spans="2:8" ht="13.5" thickBot="1">
      <c r="B8" s="1" t="s">
        <v>0</v>
      </c>
      <c r="C8" s="1" t="s">
        <v>1</v>
      </c>
      <c r="D8" s="1" t="s">
        <v>2</v>
      </c>
      <c r="E8" s="33" t="s">
        <v>79</v>
      </c>
      <c r="F8" s="34" t="s">
        <v>0</v>
      </c>
      <c r="G8" s="29" t="s">
        <v>79</v>
      </c>
      <c r="H8" s="30" t="s">
        <v>0</v>
      </c>
    </row>
    <row r="9" spans="2:10" ht="12.75">
      <c r="B9" s="5" t="s">
        <v>13</v>
      </c>
      <c r="C9" s="5">
        <v>163500</v>
      </c>
      <c r="D9" s="12">
        <f>C9/12</f>
        <v>13625</v>
      </c>
      <c r="E9" s="21">
        <f>+D9/2</f>
        <v>6812.5</v>
      </c>
      <c r="F9" s="36">
        <f>+D9-E9</f>
        <v>6812.5</v>
      </c>
      <c r="G9" s="35">
        <f>+IF(D9/2&gt;4996,D9/2,4996)</f>
        <v>6812.5</v>
      </c>
      <c r="H9" s="38">
        <f>+D9-G9</f>
        <v>6812.5</v>
      </c>
      <c r="I9" s="9"/>
      <c r="J9" s="9"/>
    </row>
    <row r="10" spans="2:10" ht="12.75">
      <c r="B10" s="5">
        <v>85000</v>
      </c>
      <c r="C10" s="5">
        <f>+C9-($C$9/234)</f>
        <v>162801.28205128206</v>
      </c>
      <c r="D10" s="12">
        <f aca="true" t="shared" si="0" ref="D10:D73">C10/12</f>
        <v>13566.773504273506</v>
      </c>
      <c r="E10" s="21">
        <f>IF(D10&gt;$E$9,$E$9,D10)</f>
        <v>6812.5</v>
      </c>
      <c r="F10" s="36">
        <f aca="true" t="shared" si="1" ref="F10:F73">+D10-E10</f>
        <v>6754.273504273506</v>
      </c>
      <c r="G10" s="21">
        <f aca="true" t="shared" si="2" ref="G10:G73">+IF(D10/2&gt;4996,D10/2,4996)</f>
        <v>6783.386752136753</v>
      </c>
      <c r="H10" s="27">
        <f aca="true" t="shared" si="3" ref="H10:H73">+D10-G10</f>
        <v>6783.386752136753</v>
      </c>
      <c r="I10" s="9"/>
      <c r="J10" s="9"/>
    </row>
    <row r="11" spans="2:10" ht="12.75">
      <c r="B11" s="5">
        <v>86000</v>
      </c>
      <c r="C11" s="5">
        <f aca="true" t="shared" si="4" ref="C11:C71">+C10-($C$9/234)</f>
        <v>162102.56410256412</v>
      </c>
      <c r="D11" s="12">
        <f t="shared" si="0"/>
        <v>13508.54700854701</v>
      </c>
      <c r="E11" s="21">
        <f aca="true" t="shared" si="5" ref="E11:E74">IF(D11&gt;$E$9,$E$9,D11)</f>
        <v>6812.5</v>
      </c>
      <c r="F11" s="36">
        <f t="shared" si="1"/>
        <v>6696.04700854701</v>
      </c>
      <c r="G11" s="21">
        <f t="shared" si="2"/>
        <v>6754.273504273505</v>
      </c>
      <c r="H11" s="27">
        <f t="shared" si="3"/>
        <v>6754.273504273505</v>
      </c>
      <c r="I11" s="9"/>
      <c r="J11" s="9"/>
    </row>
    <row r="12" spans="2:10" ht="12.75">
      <c r="B12" s="5">
        <v>87000</v>
      </c>
      <c r="C12" s="5">
        <f t="shared" si="4"/>
        <v>161403.84615384619</v>
      </c>
      <c r="D12" s="12">
        <f t="shared" si="0"/>
        <v>13450.320512820515</v>
      </c>
      <c r="E12" s="21">
        <f t="shared" si="5"/>
        <v>6812.5</v>
      </c>
      <c r="F12" s="36">
        <f t="shared" si="1"/>
        <v>6637.820512820515</v>
      </c>
      <c r="G12" s="21">
        <f t="shared" si="2"/>
        <v>6725.160256410258</v>
      </c>
      <c r="H12" s="27">
        <f t="shared" si="3"/>
        <v>6725.160256410258</v>
      </c>
      <c r="I12" s="9"/>
      <c r="J12" s="9"/>
    </row>
    <row r="13" spans="2:10" ht="12.75">
      <c r="B13" s="5">
        <v>88000</v>
      </c>
      <c r="C13" s="5">
        <f t="shared" si="4"/>
        <v>160705.12820512825</v>
      </c>
      <c r="D13" s="12">
        <f t="shared" si="0"/>
        <v>13392.094017094021</v>
      </c>
      <c r="E13" s="21">
        <f t="shared" si="5"/>
        <v>6812.5</v>
      </c>
      <c r="F13" s="36">
        <f t="shared" si="1"/>
        <v>6579.594017094021</v>
      </c>
      <c r="G13" s="21">
        <f t="shared" si="2"/>
        <v>6696.047008547011</v>
      </c>
      <c r="H13" s="27">
        <f t="shared" si="3"/>
        <v>6696.047008547011</v>
      </c>
      <c r="I13" s="9"/>
      <c r="J13" s="9"/>
    </row>
    <row r="14" spans="2:10" ht="12.75">
      <c r="B14" s="5">
        <v>89000</v>
      </c>
      <c r="C14" s="5">
        <f t="shared" si="4"/>
        <v>160006.4102564103</v>
      </c>
      <c r="D14" s="12">
        <f t="shared" si="0"/>
        <v>13333.867521367525</v>
      </c>
      <c r="E14" s="21">
        <f t="shared" si="5"/>
        <v>6812.5</v>
      </c>
      <c r="F14" s="36">
        <f t="shared" si="1"/>
        <v>6521.367521367525</v>
      </c>
      <c r="G14" s="21">
        <f t="shared" si="2"/>
        <v>6666.933760683763</v>
      </c>
      <c r="H14" s="27">
        <f t="shared" si="3"/>
        <v>6666.933760683763</v>
      </c>
      <c r="I14" s="9"/>
      <c r="J14" s="9"/>
    </row>
    <row r="15" spans="2:10" ht="12.75">
      <c r="B15" s="5">
        <v>90000</v>
      </c>
      <c r="C15" s="5">
        <f t="shared" si="4"/>
        <v>159307.69230769237</v>
      </c>
      <c r="D15" s="12">
        <f t="shared" si="0"/>
        <v>13275.64102564103</v>
      </c>
      <c r="E15" s="21">
        <f t="shared" si="5"/>
        <v>6812.5</v>
      </c>
      <c r="F15" s="36">
        <f t="shared" si="1"/>
        <v>6463.141025641031</v>
      </c>
      <c r="G15" s="21">
        <f t="shared" si="2"/>
        <v>6637.820512820515</v>
      </c>
      <c r="H15" s="27">
        <f t="shared" si="3"/>
        <v>6637.820512820515</v>
      </c>
      <c r="I15" s="9"/>
      <c r="J15" s="9"/>
    </row>
    <row r="16" spans="2:10" ht="12.75">
      <c r="B16" s="5">
        <v>91000</v>
      </c>
      <c r="C16" s="5">
        <f t="shared" si="4"/>
        <v>158608.97435897443</v>
      </c>
      <c r="D16" s="12">
        <f t="shared" si="0"/>
        <v>13217.414529914537</v>
      </c>
      <c r="E16" s="21">
        <f t="shared" si="5"/>
        <v>6812.5</v>
      </c>
      <c r="F16" s="36">
        <f t="shared" si="1"/>
        <v>6404.914529914537</v>
      </c>
      <c r="G16" s="21">
        <f t="shared" si="2"/>
        <v>6608.707264957268</v>
      </c>
      <c r="H16" s="27">
        <f t="shared" si="3"/>
        <v>6608.707264957268</v>
      </c>
      <c r="I16" s="9"/>
      <c r="J16" s="9"/>
    </row>
    <row r="17" spans="2:10" ht="12.75">
      <c r="B17" s="5">
        <v>92000</v>
      </c>
      <c r="C17" s="5">
        <f t="shared" si="4"/>
        <v>157910.2564102565</v>
      </c>
      <c r="D17" s="12">
        <f t="shared" si="0"/>
        <v>13159.18803418804</v>
      </c>
      <c r="E17" s="21">
        <f t="shared" si="5"/>
        <v>6812.5</v>
      </c>
      <c r="F17" s="36">
        <f t="shared" si="1"/>
        <v>6346.688034188041</v>
      </c>
      <c r="G17" s="21">
        <f t="shared" si="2"/>
        <v>6579.59401709402</v>
      </c>
      <c r="H17" s="27">
        <f t="shared" si="3"/>
        <v>6579.59401709402</v>
      </c>
      <c r="I17" s="9"/>
      <c r="J17" s="9"/>
    </row>
    <row r="18" spans="2:10" ht="12.75">
      <c r="B18" s="5">
        <v>93000</v>
      </c>
      <c r="C18" s="5">
        <f t="shared" si="4"/>
        <v>157211.53846153856</v>
      </c>
      <c r="D18" s="12">
        <f t="shared" si="0"/>
        <v>13100.961538461546</v>
      </c>
      <c r="E18" s="21">
        <f t="shared" si="5"/>
        <v>6812.5</v>
      </c>
      <c r="F18" s="36">
        <f t="shared" si="1"/>
        <v>6288.461538461546</v>
      </c>
      <c r="G18" s="21">
        <f t="shared" si="2"/>
        <v>6550.480769230773</v>
      </c>
      <c r="H18" s="27">
        <f t="shared" si="3"/>
        <v>6550.480769230773</v>
      </c>
      <c r="I18" s="9"/>
      <c r="J18" s="9"/>
    </row>
    <row r="19" spans="2:10" ht="12.75">
      <c r="B19" s="5">
        <v>94000</v>
      </c>
      <c r="C19" s="5">
        <f t="shared" si="4"/>
        <v>156512.82051282062</v>
      </c>
      <c r="D19" s="12">
        <f t="shared" si="0"/>
        <v>13042.735042735052</v>
      </c>
      <c r="E19" s="21">
        <f t="shared" si="5"/>
        <v>6812.5</v>
      </c>
      <c r="F19" s="36">
        <f t="shared" si="1"/>
        <v>6230.235042735052</v>
      </c>
      <c r="G19" s="21">
        <f t="shared" si="2"/>
        <v>6521.367521367526</v>
      </c>
      <c r="H19" s="27">
        <f t="shared" si="3"/>
        <v>6521.367521367526</v>
      </c>
      <c r="I19" s="9"/>
      <c r="J19" s="9"/>
    </row>
    <row r="20" spans="2:10" ht="12.75">
      <c r="B20" s="5">
        <v>95000</v>
      </c>
      <c r="C20" s="5">
        <f t="shared" si="4"/>
        <v>155814.10256410268</v>
      </c>
      <c r="D20" s="12">
        <f t="shared" si="0"/>
        <v>12984.508547008556</v>
      </c>
      <c r="E20" s="21">
        <f t="shared" si="5"/>
        <v>6812.5</v>
      </c>
      <c r="F20" s="36">
        <f t="shared" si="1"/>
        <v>6172.008547008556</v>
      </c>
      <c r="G20" s="21">
        <f t="shared" si="2"/>
        <v>6492.254273504278</v>
      </c>
      <c r="H20" s="27">
        <f t="shared" si="3"/>
        <v>6492.254273504278</v>
      </c>
      <c r="I20" s="9"/>
      <c r="J20" s="9"/>
    </row>
    <row r="21" spans="2:10" ht="12.75">
      <c r="B21" s="5">
        <v>96000</v>
      </c>
      <c r="C21" s="5">
        <f t="shared" si="4"/>
        <v>155115.38461538474</v>
      </c>
      <c r="D21" s="12">
        <f t="shared" si="0"/>
        <v>12926.282051282062</v>
      </c>
      <c r="E21" s="21">
        <f t="shared" si="5"/>
        <v>6812.5</v>
      </c>
      <c r="F21" s="36">
        <f t="shared" si="1"/>
        <v>6113.782051282062</v>
      </c>
      <c r="G21" s="21">
        <f t="shared" si="2"/>
        <v>6463.141025641031</v>
      </c>
      <c r="H21" s="27">
        <f t="shared" si="3"/>
        <v>6463.141025641031</v>
      </c>
      <c r="I21" s="9"/>
      <c r="J21" s="9"/>
    </row>
    <row r="22" spans="2:10" ht="12.75">
      <c r="B22" s="5">
        <v>97000</v>
      </c>
      <c r="C22" s="5">
        <f t="shared" si="4"/>
        <v>154416.6666666668</v>
      </c>
      <c r="D22" s="12">
        <f t="shared" si="0"/>
        <v>12868.055555555567</v>
      </c>
      <c r="E22" s="21">
        <f t="shared" si="5"/>
        <v>6812.5</v>
      </c>
      <c r="F22" s="36">
        <f t="shared" si="1"/>
        <v>6055.5555555555675</v>
      </c>
      <c r="G22" s="21">
        <f t="shared" si="2"/>
        <v>6434.027777777784</v>
      </c>
      <c r="H22" s="27">
        <f t="shared" si="3"/>
        <v>6434.027777777784</v>
      </c>
      <c r="I22" s="9"/>
      <c r="J22" s="9"/>
    </row>
    <row r="23" spans="2:10" ht="12.75">
      <c r="B23" s="5">
        <v>98000</v>
      </c>
      <c r="C23" s="5">
        <f t="shared" si="4"/>
        <v>153717.94871794886</v>
      </c>
      <c r="D23" s="12">
        <f t="shared" si="0"/>
        <v>12809.829059829071</v>
      </c>
      <c r="E23" s="21">
        <f t="shared" si="5"/>
        <v>6812.5</v>
      </c>
      <c r="F23" s="36">
        <f t="shared" si="1"/>
        <v>5997.329059829071</v>
      </c>
      <c r="G23" s="21">
        <f t="shared" si="2"/>
        <v>6404.914529914536</v>
      </c>
      <c r="H23" s="27">
        <f t="shared" si="3"/>
        <v>6404.914529914536</v>
      </c>
      <c r="I23" s="9"/>
      <c r="J23" s="9"/>
    </row>
    <row r="24" spans="2:10" ht="12.75">
      <c r="B24" s="5">
        <v>99000</v>
      </c>
      <c r="C24" s="5">
        <f t="shared" si="4"/>
        <v>153019.23076923093</v>
      </c>
      <c r="D24" s="12">
        <f t="shared" si="0"/>
        <v>12751.602564102577</v>
      </c>
      <c r="E24" s="21">
        <f t="shared" si="5"/>
        <v>6812.5</v>
      </c>
      <c r="F24" s="36">
        <f t="shared" si="1"/>
        <v>5939.102564102577</v>
      </c>
      <c r="G24" s="21">
        <f t="shared" si="2"/>
        <v>6375.801282051289</v>
      </c>
      <c r="H24" s="27">
        <f t="shared" si="3"/>
        <v>6375.801282051289</v>
      </c>
      <c r="I24" s="9"/>
      <c r="J24" s="9"/>
    </row>
    <row r="25" spans="2:10" ht="12.75">
      <c r="B25" s="5">
        <v>100000</v>
      </c>
      <c r="C25" s="5">
        <f t="shared" si="4"/>
        <v>152320.512820513</v>
      </c>
      <c r="D25" s="12">
        <f t="shared" si="0"/>
        <v>12693.376068376083</v>
      </c>
      <c r="E25" s="21">
        <f t="shared" si="5"/>
        <v>6812.5</v>
      </c>
      <c r="F25" s="36">
        <f t="shared" si="1"/>
        <v>5880.876068376083</v>
      </c>
      <c r="G25" s="21">
        <f t="shared" si="2"/>
        <v>6346.6880341880415</v>
      </c>
      <c r="H25" s="27">
        <f t="shared" si="3"/>
        <v>6346.6880341880415</v>
      </c>
      <c r="I25" s="9"/>
      <c r="J25" s="9"/>
    </row>
    <row r="26" spans="2:10" ht="12.75">
      <c r="B26" s="5">
        <v>101000</v>
      </c>
      <c r="C26" s="5">
        <f t="shared" si="4"/>
        <v>151621.79487179505</v>
      </c>
      <c r="D26" s="12">
        <f t="shared" si="0"/>
        <v>12635.149572649587</v>
      </c>
      <c r="E26" s="21">
        <f t="shared" si="5"/>
        <v>6812.5</v>
      </c>
      <c r="F26" s="36">
        <f t="shared" si="1"/>
        <v>5822.649572649587</v>
      </c>
      <c r="G26" s="21">
        <f t="shared" si="2"/>
        <v>6317.574786324793</v>
      </c>
      <c r="H26" s="27">
        <f t="shared" si="3"/>
        <v>6317.574786324793</v>
      </c>
      <c r="I26" s="9"/>
      <c r="J26" s="9"/>
    </row>
    <row r="27" spans="2:10" ht="12.75">
      <c r="B27" s="5">
        <v>102000</v>
      </c>
      <c r="C27" s="5">
        <f t="shared" si="4"/>
        <v>150923.0769230771</v>
      </c>
      <c r="D27" s="12">
        <f t="shared" si="0"/>
        <v>12576.923076923093</v>
      </c>
      <c r="E27" s="21">
        <f t="shared" si="5"/>
        <v>6812.5</v>
      </c>
      <c r="F27" s="36">
        <f t="shared" si="1"/>
        <v>5764.423076923093</v>
      </c>
      <c r="G27" s="21">
        <f t="shared" si="2"/>
        <v>6288.461538461546</v>
      </c>
      <c r="H27" s="27">
        <f t="shared" si="3"/>
        <v>6288.461538461546</v>
      </c>
      <c r="I27" s="9"/>
      <c r="J27" s="9"/>
    </row>
    <row r="28" spans="2:10" ht="12.75">
      <c r="B28" s="5">
        <v>103000</v>
      </c>
      <c r="C28" s="5">
        <f t="shared" si="4"/>
        <v>150224.35897435917</v>
      </c>
      <c r="D28" s="12">
        <f t="shared" si="0"/>
        <v>12518.696581196598</v>
      </c>
      <c r="E28" s="21">
        <f t="shared" si="5"/>
        <v>6812.5</v>
      </c>
      <c r="F28" s="36">
        <f t="shared" si="1"/>
        <v>5706.196581196598</v>
      </c>
      <c r="G28" s="21">
        <f t="shared" si="2"/>
        <v>6259.348290598299</v>
      </c>
      <c r="H28" s="27">
        <f t="shared" si="3"/>
        <v>6259.348290598299</v>
      </c>
      <c r="I28" s="9"/>
      <c r="J28" s="9"/>
    </row>
    <row r="29" spans="2:10" ht="12.75">
      <c r="B29" s="5">
        <v>104000</v>
      </c>
      <c r="C29" s="5">
        <f t="shared" si="4"/>
        <v>149525.64102564123</v>
      </c>
      <c r="D29" s="12">
        <f t="shared" si="0"/>
        <v>12460.470085470102</v>
      </c>
      <c r="E29" s="21">
        <f t="shared" si="5"/>
        <v>6812.5</v>
      </c>
      <c r="F29" s="36">
        <f t="shared" si="1"/>
        <v>5647.970085470102</v>
      </c>
      <c r="G29" s="21">
        <f t="shared" si="2"/>
        <v>6230.235042735051</v>
      </c>
      <c r="H29" s="27">
        <f t="shared" si="3"/>
        <v>6230.235042735051</v>
      </c>
      <c r="I29" s="9"/>
      <c r="J29" s="9"/>
    </row>
    <row r="30" spans="2:10" ht="12.75">
      <c r="B30" s="5">
        <v>105000</v>
      </c>
      <c r="C30" s="5">
        <f t="shared" si="4"/>
        <v>148826.9230769233</v>
      </c>
      <c r="D30" s="12">
        <f t="shared" si="0"/>
        <v>12402.243589743608</v>
      </c>
      <c r="E30" s="21">
        <f t="shared" si="5"/>
        <v>6812.5</v>
      </c>
      <c r="F30" s="36">
        <f t="shared" si="1"/>
        <v>5589.743589743608</v>
      </c>
      <c r="G30" s="21">
        <f t="shared" si="2"/>
        <v>6201.121794871804</v>
      </c>
      <c r="H30" s="27">
        <f t="shared" si="3"/>
        <v>6201.121794871804</v>
      </c>
      <c r="I30" s="9"/>
      <c r="J30" s="9"/>
    </row>
    <row r="31" spans="2:10" ht="12.75">
      <c r="B31" s="5">
        <v>106000</v>
      </c>
      <c r="C31" s="5">
        <f t="shared" si="4"/>
        <v>148128.20512820536</v>
      </c>
      <c r="D31" s="12">
        <f t="shared" si="0"/>
        <v>12344.017094017114</v>
      </c>
      <c r="E31" s="21">
        <f t="shared" si="5"/>
        <v>6812.5</v>
      </c>
      <c r="F31" s="36">
        <f t="shared" si="1"/>
        <v>5531.517094017114</v>
      </c>
      <c r="G31" s="21">
        <f t="shared" si="2"/>
        <v>6172.008547008557</v>
      </c>
      <c r="H31" s="27">
        <f t="shared" si="3"/>
        <v>6172.008547008557</v>
      </c>
      <c r="I31" s="9"/>
      <c r="J31" s="9"/>
    </row>
    <row r="32" spans="2:10" ht="12.75">
      <c r="B32" s="5">
        <v>107000</v>
      </c>
      <c r="C32" s="5">
        <f t="shared" si="4"/>
        <v>147429.48717948742</v>
      </c>
      <c r="D32" s="12">
        <f t="shared" si="0"/>
        <v>12285.790598290618</v>
      </c>
      <c r="E32" s="21">
        <f t="shared" si="5"/>
        <v>6812.5</v>
      </c>
      <c r="F32" s="36">
        <f t="shared" si="1"/>
        <v>5473.290598290618</v>
      </c>
      <c r="G32" s="21">
        <f t="shared" si="2"/>
        <v>6142.895299145309</v>
      </c>
      <c r="H32" s="27">
        <f t="shared" si="3"/>
        <v>6142.895299145309</v>
      </c>
      <c r="I32" s="9"/>
      <c r="J32" s="9"/>
    </row>
    <row r="33" spans="2:10" ht="12.75">
      <c r="B33" s="5">
        <v>108000</v>
      </c>
      <c r="C33" s="5">
        <f t="shared" si="4"/>
        <v>146730.76923076948</v>
      </c>
      <c r="D33" s="12">
        <f t="shared" si="0"/>
        <v>12227.564102564123</v>
      </c>
      <c r="E33" s="21">
        <f t="shared" si="5"/>
        <v>6812.5</v>
      </c>
      <c r="F33" s="36">
        <f t="shared" si="1"/>
        <v>5415.0641025641235</v>
      </c>
      <c r="G33" s="21">
        <f t="shared" si="2"/>
        <v>6113.782051282062</v>
      </c>
      <c r="H33" s="27">
        <f t="shared" si="3"/>
        <v>6113.782051282062</v>
      </c>
      <c r="I33" s="9"/>
      <c r="J33" s="9"/>
    </row>
    <row r="34" spans="2:10" ht="12.75">
      <c r="B34" s="5">
        <v>109000</v>
      </c>
      <c r="C34" s="5">
        <f t="shared" si="4"/>
        <v>146032.05128205154</v>
      </c>
      <c r="D34" s="12">
        <f t="shared" si="0"/>
        <v>12169.33760683763</v>
      </c>
      <c r="E34" s="21">
        <f t="shared" si="5"/>
        <v>6812.5</v>
      </c>
      <c r="F34" s="36">
        <f t="shared" si="1"/>
        <v>5356.837606837629</v>
      </c>
      <c r="G34" s="21">
        <f t="shared" si="2"/>
        <v>6084.668803418815</v>
      </c>
      <c r="H34" s="27">
        <f t="shared" si="3"/>
        <v>6084.668803418815</v>
      </c>
      <c r="I34" s="9"/>
      <c r="J34" s="9"/>
    </row>
    <row r="35" spans="2:10" ht="12.75">
      <c r="B35" s="5">
        <v>110000</v>
      </c>
      <c r="C35" s="5">
        <f t="shared" si="4"/>
        <v>145333.3333333336</v>
      </c>
      <c r="D35" s="12">
        <f t="shared" si="0"/>
        <v>12111.111111111133</v>
      </c>
      <c r="E35" s="21">
        <f t="shared" si="5"/>
        <v>6812.5</v>
      </c>
      <c r="F35" s="36">
        <f t="shared" si="1"/>
        <v>5298.611111111133</v>
      </c>
      <c r="G35" s="21">
        <f t="shared" si="2"/>
        <v>6055.555555555567</v>
      </c>
      <c r="H35" s="27">
        <f t="shared" si="3"/>
        <v>6055.555555555567</v>
      </c>
      <c r="I35" s="9"/>
      <c r="J35" s="9"/>
    </row>
    <row r="36" spans="2:10" ht="12.75">
      <c r="B36" s="5">
        <v>111000</v>
      </c>
      <c r="C36" s="5">
        <f t="shared" si="4"/>
        <v>144634.61538461567</v>
      </c>
      <c r="D36" s="12">
        <f t="shared" si="0"/>
        <v>12052.884615384639</v>
      </c>
      <c r="E36" s="21">
        <f t="shared" si="5"/>
        <v>6812.5</v>
      </c>
      <c r="F36" s="36">
        <f t="shared" si="1"/>
        <v>5240.384615384639</v>
      </c>
      <c r="G36" s="21">
        <f t="shared" si="2"/>
        <v>6026.442307692319</v>
      </c>
      <c r="H36" s="27">
        <f t="shared" si="3"/>
        <v>6026.442307692319</v>
      </c>
      <c r="I36" s="9"/>
      <c r="J36" s="9"/>
    </row>
    <row r="37" spans="2:10" ht="12.75">
      <c r="B37" s="5">
        <v>112000</v>
      </c>
      <c r="C37" s="5">
        <f t="shared" si="4"/>
        <v>143935.89743589773</v>
      </c>
      <c r="D37" s="12">
        <f t="shared" si="0"/>
        <v>11994.658119658145</v>
      </c>
      <c r="E37" s="21">
        <f t="shared" si="5"/>
        <v>6812.5</v>
      </c>
      <c r="F37" s="36">
        <f t="shared" si="1"/>
        <v>5182.158119658145</v>
      </c>
      <c r="G37" s="21">
        <f t="shared" si="2"/>
        <v>5997.329059829072</v>
      </c>
      <c r="H37" s="27">
        <f t="shared" si="3"/>
        <v>5997.329059829072</v>
      </c>
      <c r="I37" s="9"/>
      <c r="J37" s="9"/>
    </row>
    <row r="38" spans="2:10" ht="12.75">
      <c r="B38" s="5">
        <v>113000</v>
      </c>
      <c r="C38" s="5">
        <f t="shared" si="4"/>
        <v>143237.1794871798</v>
      </c>
      <c r="D38" s="12">
        <f t="shared" si="0"/>
        <v>11936.431623931649</v>
      </c>
      <c r="E38" s="21">
        <f t="shared" si="5"/>
        <v>6812.5</v>
      </c>
      <c r="F38" s="36">
        <f t="shared" si="1"/>
        <v>5123.931623931649</v>
      </c>
      <c r="G38" s="21">
        <f t="shared" si="2"/>
        <v>5968.215811965824</v>
      </c>
      <c r="H38" s="27">
        <f t="shared" si="3"/>
        <v>5968.215811965824</v>
      </c>
      <c r="I38" s="9"/>
      <c r="J38" s="9"/>
    </row>
    <row r="39" spans="2:10" ht="12.75">
      <c r="B39" s="5">
        <v>114000</v>
      </c>
      <c r="C39" s="5">
        <f t="shared" si="4"/>
        <v>142538.46153846185</v>
      </c>
      <c r="D39" s="12">
        <f t="shared" si="0"/>
        <v>11878.205128205154</v>
      </c>
      <c r="E39" s="21">
        <f t="shared" si="5"/>
        <v>6812.5</v>
      </c>
      <c r="F39" s="36">
        <f t="shared" si="1"/>
        <v>5065.705128205154</v>
      </c>
      <c r="G39" s="21">
        <f t="shared" si="2"/>
        <v>5939.102564102577</v>
      </c>
      <c r="H39" s="27">
        <f t="shared" si="3"/>
        <v>5939.102564102577</v>
      </c>
      <c r="I39" s="9"/>
      <c r="J39" s="9"/>
    </row>
    <row r="40" spans="2:10" ht="12.75">
      <c r="B40" s="5">
        <v>115000</v>
      </c>
      <c r="C40" s="5">
        <f t="shared" si="4"/>
        <v>141839.7435897439</v>
      </c>
      <c r="D40" s="12">
        <f t="shared" si="0"/>
        <v>11819.97863247866</v>
      </c>
      <c r="E40" s="21">
        <f t="shared" si="5"/>
        <v>6812.5</v>
      </c>
      <c r="F40" s="36">
        <f t="shared" si="1"/>
        <v>5007.47863247866</v>
      </c>
      <c r="G40" s="21">
        <f t="shared" si="2"/>
        <v>5909.98931623933</v>
      </c>
      <c r="H40" s="27">
        <f t="shared" si="3"/>
        <v>5909.98931623933</v>
      </c>
      <c r="I40" s="9"/>
      <c r="J40" s="9"/>
    </row>
    <row r="41" spans="2:10" ht="12.75">
      <c r="B41" s="5">
        <v>116000</v>
      </c>
      <c r="C41" s="5">
        <f t="shared" si="4"/>
        <v>141141.02564102598</v>
      </c>
      <c r="D41" s="12">
        <f t="shared" si="0"/>
        <v>11761.752136752164</v>
      </c>
      <c r="E41" s="21">
        <f t="shared" si="5"/>
        <v>6812.5</v>
      </c>
      <c r="F41" s="36">
        <f t="shared" si="1"/>
        <v>4949.252136752164</v>
      </c>
      <c r="G41" s="21">
        <f t="shared" si="2"/>
        <v>5880.876068376082</v>
      </c>
      <c r="H41" s="27">
        <f t="shared" si="3"/>
        <v>5880.876068376082</v>
      </c>
      <c r="I41" s="9"/>
      <c r="J41" s="9"/>
    </row>
    <row r="42" spans="2:10" ht="12.75">
      <c r="B42" s="5">
        <v>117000</v>
      </c>
      <c r="C42" s="5">
        <f t="shared" si="4"/>
        <v>140442.30769230804</v>
      </c>
      <c r="D42" s="12">
        <f t="shared" si="0"/>
        <v>11703.52564102567</v>
      </c>
      <c r="E42" s="21">
        <f t="shared" si="5"/>
        <v>6812.5</v>
      </c>
      <c r="F42" s="36">
        <f t="shared" si="1"/>
        <v>4891.02564102567</v>
      </c>
      <c r="G42" s="21">
        <f t="shared" si="2"/>
        <v>5851.762820512835</v>
      </c>
      <c r="H42" s="27">
        <f t="shared" si="3"/>
        <v>5851.762820512835</v>
      </c>
      <c r="I42" s="9"/>
      <c r="J42" s="9"/>
    </row>
    <row r="43" spans="2:10" ht="12.75">
      <c r="B43" s="5">
        <v>118000</v>
      </c>
      <c r="C43" s="5">
        <f t="shared" si="4"/>
        <v>139743.5897435901</v>
      </c>
      <c r="D43" s="12">
        <f t="shared" si="0"/>
        <v>11645.299145299176</v>
      </c>
      <c r="E43" s="21">
        <f t="shared" si="5"/>
        <v>6812.5</v>
      </c>
      <c r="F43" s="36">
        <f t="shared" si="1"/>
        <v>4832.7991452991755</v>
      </c>
      <c r="G43" s="21">
        <f t="shared" si="2"/>
        <v>5822.649572649588</v>
      </c>
      <c r="H43" s="27">
        <f t="shared" si="3"/>
        <v>5822.649572649588</v>
      </c>
      <c r="I43" s="9"/>
      <c r="J43" s="9"/>
    </row>
    <row r="44" spans="2:10" ht="12.75">
      <c r="B44" s="5">
        <v>119000</v>
      </c>
      <c r="C44" s="5">
        <f t="shared" si="4"/>
        <v>139044.87179487216</v>
      </c>
      <c r="D44" s="12">
        <f t="shared" si="0"/>
        <v>11587.07264957268</v>
      </c>
      <c r="E44" s="21">
        <f t="shared" si="5"/>
        <v>6812.5</v>
      </c>
      <c r="F44" s="36">
        <f t="shared" si="1"/>
        <v>4774.572649572679</v>
      </c>
      <c r="G44" s="21">
        <f t="shared" si="2"/>
        <v>5793.53632478634</v>
      </c>
      <c r="H44" s="27">
        <f t="shared" si="3"/>
        <v>5793.53632478634</v>
      </c>
      <c r="I44" s="9"/>
      <c r="J44" s="9"/>
    </row>
    <row r="45" spans="2:10" ht="12.75">
      <c r="B45" s="5">
        <v>120000</v>
      </c>
      <c r="C45" s="5">
        <f t="shared" si="4"/>
        <v>138346.15384615422</v>
      </c>
      <c r="D45" s="12">
        <f t="shared" si="0"/>
        <v>11528.846153846185</v>
      </c>
      <c r="E45" s="21">
        <f t="shared" si="5"/>
        <v>6812.5</v>
      </c>
      <c r="F45" s="36">
        <f t="shared" si="1"/>
        <v>4716.346153846185</v>
      </c>
      <c r="G45" s="21">
        <f t="shared" si="2"/>
        <v>5764.423076923093</v>
      </c>
      <c r="H45" s="27">
        <f t="shared" si="3"/>
        <v>5764.423076923093</v>
      </c>
      <c r="I45" s="9"/>
      <c r="J45" s="9"/>
    </row>
    <row r="46" spans="2:10" ht="12.75">
      <c r="B46" s="5">
        <v>121000</v>
      </c>
      <c r="C46" s="5">
        <f t="shared" si="4"/>
        <v>137647.43589743628</v>
      </c>
      <c r="D46" s="12">
        <f t="shared" si="0"/>
        <v>11470.619658119691</v>
      </c>
      <c r="E46" s="21">
        <f t="shared" si="5"/>
        <v>6812.5</v>
      </c>
      <c r="F46" s="36">
        <f t="shared" si="1"/>
        <v>4658.119658119691</v>
      </c>
      <c r="G46" s="21">
        <f t="shared" si="2"/>
        <v>5735.3098290598455</v>
      </c>
      <c r="H46" s="27">
        <f t="shared" si="3"/>
        <v>5735.3098290598455</v>
      </c>
      <c r="I46" s="9"/>
      <c r="J46" s="9"/>
    </row>
    <row r="47" spans="2:10" ht="12.75">
      <c r="B47" s="5">
        <v>122000</v>
      </c>
      <c r="C47" s="5">
        <f t="shared" si="4"/>
        <v>136948.71794871835</v>
      </c>
      <c r="D47" s="12">
        <f t="shared" si="0"/>
        <v>11412.393162393195</v>
      </c>
      <c r="E47" s="21">
        <f t="shared" si="5"/>
        <v>6812.5</v>
      </c>
      <c r="F47" s="36">
        <f t="shared" si="1"/>
        <v>4599.893162393195</v>
      </c>
      <c r="G47" s="21">
        <f t="shared" si="2"/>
        <v>5706.196581196597</v>
      </c>
      <c r="H47" s="27">
        <f t="shared" si="3"/>
        <v>5706.196581196597</v>
      </c>
      <c r="I47" s="9"/>
      <c r="J47" s="9"/>
    </row>
    <row r="48" spans="2:10" ht="12.75">
      <c r="B48" s="5">
        <v>123000</v>
      </c>
      <c r="C48" s="5">
        <f t="shared" si="4"/>
        <v>136250.0000000004</v>
      </c>
      <c r="D48" s="12">
        <f t="shared" si="0"/>
        <v>11354.1666666667</v>
      </c>
      <c r="E48" s="21">
        <f t="shared" si="5"/>
        <v>6812.5</v>
      </c>
      <c r="F48" s="36">
        <f t="shared" si="1"/>
        <v>4541.666666666701</v>
      </c>
      <c r="G48" s="21">
        <f t="shared" si="2"/>
        <v>5677.08333333335</v>
      </c>
      <c r="H48" s="27">
        <f t="shared" si="3"/>
        <v>5677.08333333335</v>
      </c>
      <c r="I48" s="9"/>
      <c r="J48" s="9"/>
    </row>
    <row r="49" spans="2:10" ht="12.75">
      <c r="B49" s="5">
        <v>124000</v>
      </c>
      <c r="C49" s="5">
        <f t="shared" si="4"/>
        <v>135551.28205128247</v>
      </c>
      <c r="D49" s="12">
        <f t="shared" si="0"/>
        <v>11295.940170940206</v>
      </c>
      <c r="E49" s="21">
        <f t="shared" si="5"/>
        <v>6812.5</v>
      </c>
      <c r="F49" s="36">
        <f t="shared" si="1"/>
        <v>4483.440170940206</v>
      </c>
      <c r="G49" s="21">
        <f t="shared" si="2"/>
        <v>5647.970085470103</v>
      </c>
      <c r="H49" s="27">
        <f t="shared" si="3"/>
        <v>5647.970085470103</v>
      </c>
      <c r="I49" s="9"/>
      <c r="J49" s="9"/>
    </row>
    <row r="50" spans="2:10" ht="12.75">
      <c r="B50" s="5">
        <v>125000</v>
      </c>
      <c r="C50" s="5">
        <f t="shared" si="4"/>
        <v>134852.56410256453</v>
      </c>
      <c r="D50" s="12">
        <f t="shared" si="0"/>
        <v>11237.71367521371</v>
      </c>
      <c r="E50" s="21">
        <f t="shared" si="5"/>
        <v>6812.5</v>
      </c>
      <c r="F50" s="36">
        <f t="shared" si="1"/>
        <v>4425.21367521371</v>
      </c>
      <c r="G50" s="21">
        <f t="shared" si="2"/>
        <v>5618.856837606855</v>
      </c>
      <c r="H50" s="27">
        <f t="shared" si="3"/>
        <v>5618.856837606855</v>
      </c>
      <c r="I50" s="9"/>
      <c r="J50" s="9"/>
    </row>
    <row r="51" spans="2:10" ht="12.75">
      <c r="B51" s="5">
        <v>126000</v>
      </c>
      <c r="C51" s="5">
        <f t="shared" si="4"/>
        <v>134153.8461538466</v>
      </c>
      <c r="D51" s="12">
        <f t="shared" si="0"/>
        <v>11179.487179487216</v>
      </c>
      <c r="E51" s="21">
        <f t="shared" si="5"/>
        <v>6812.5</v>
      </c>
      <c r="F51" s="36">
        <f t="shared" si="1"/>
        <v>4366.987179487216</v>
      </c>
      <c r="G51" s="21">
        <f t="shared" si="2"/>
        <v>5589.743589743608</v>
      </c>
      <c r="H51" s="27">
        <f t="shared" si="3"/>
        <v>5589.743589743608</v>
      </c>
      <c r="I51" s="9"/>
      <c r="J51" s="9"/>
    </row>
    <row r="52" spans="2:10" ht="12.75">
      <c r="B52" s="5">
        <v>127000</v>
      </c>
      <c r="C52" s="5">
        <f t="shared" si="4"/>
        <v>133455.12820512865</v>
      </c>
      <c r="D52" s="12">
        <f t="shared" si="0"/>
        <v>11121.260683760722</v>
      </c>
      <c r="E52" s="21">
        <f t="shared" si="5"/>
        <v>6812.5</v>
      </c>
      <c r="F52" s="36">
        <f t="shared" si="1"/>
        <v>4308.760683760722</v>
      </c>
      <c r="G52" s="21">
        <f t="shared" si="2"/>
        <v>5560.630341880361</v>
      </c>
      <c r="H52" s="27">
        <f t="shared" si="3"/>
        <v>5560.630341880361</v>
      </c>
      <c r="I52" s="9"/>
      <c r="J52" s="9"/>
    </row>
    <row r="53" spans="2:10" ht="12.75">
      <c r="B53" s="5">
        <v>128000</v>
      </c>
      <c r="C53" s="5">
        <f t="shared" si="4"/>
        <v>132756.41025641072</v>
      </c>
      <c r="D53" s="12">
        <f t="shared" si="0"/>
        <v>11063.034188034226</v>
      </c>
      <c r="E53" s="21">
        <f t="shared" si="5"/>
        <v>6812.5</v>
      </c>
      <c r="F53" s="36">
        <f t="shared" si="1"/>
        <v>4250.534188034226</v>
      </c>
      <c r="G53" s="21">
        <f t="shared" si="2"/>
        <v>5531.517094017113</v>
      </c>
      <c r="H53" s="27">
        <f t="shared" si="3"/>
        <v>5531.517094017113</v>
      </c>
      <c r="I53" s="9"/>
      <c r="J53" s="9"/>
    </row>
    <row r="54" spans="2:10" ht="12.75">
      <c r="B54" s="5">
        <v>129000</v>
      </c>
      <c r="C54" s="5">
        <f t="shared" si="4"/>
        <v>132057.69230769278</v>
      </c>
      <c r="D54" s="12">
        <f t="shared" si="0"/>
        <v>11004.807692307731</v>
      </c>
      <c r="E54" s="21">
        <f t="shared" si="5"/>
        <v>6812.5</v>
      </c>
      <c r="F54" s="36">
        <f t="shared" si="1"/>
        <v>4192.3076923077315</v>
      </c>
      <c r="G54" s="21">
        <f t="shared" si="2"/>
        <v>5502.403846153866</v>
      </c>
      <c r="H54" s="27">
        <f t="shared" si="3"/>
        <v>5502.403846153866</v>
      </c>
      <c r="I54" s="9"/>
      <c r="J54" s="9"/>
    </row>
    <row r="55" spans="2:10" ht="12.75">
      <c r="B55" s="5">
        <v>130000</v>
      </c>
      <c r="C55" s="5">
        <f t="shared" si="4"/>
        <v>131358.97435897484</v>
      </c>
      <c r="D55" s="12">
        <f t="shared" si="0"/>
        <v>10946.581196581237</v>
      </c>
      <c r="E55" s="21">
        <f t="shared" si="5"/>
        <v>6812.5</v>
      </c>
      <c r="F55" s="36">
        <f t="shared" si="1"/>
        <v>4134.081196581237</v>
      </c>
      <c r="G55" s="21">
        <f t="shared" si="2"/>
        <v>5473.290598290619</v>
      </c>
      <c r="H55" s="27">
        <f t="shared" si="3"/>
        <v>5473.290598290619</v>
      </c>
      <c r="I55" s="9"/>
      <c r="J55" s="9"/>
    </row>
    <row r="56" spans="2:10" ht="12.75">
      <c r="B56" s="5">
        <v>131000</v>
      </c>
      <c r="C56" s="5">
        <f t="shared" si="4"/>
        <v>130660.25641025689</v>
      </c>
      <c r="D56" s="12">
        <f t="shared" si="0"/>
        <v>10888.354700854741</v>
      </c>
      <c r="E56" s="21">
        <f t="shared" si="5"/>
        <v>6812.5</v>
      </c>
      <c r="F56" s="36">
        <f t="shared" si="1"/>
        <v>4075.854700854741</v>
      </c>
      <c r="G56" s="21">
        <f t="shared" si="2"/>
        <v>5444.177350427371</v>
      </c>
      <c r="H56" s="27">
        <f t="shared" si="3"/>
        <v>5444.177350427371</v>
      </c>
      <c r="I56" s="9"/>
      <c r="J56" s="9"/>
    </row>
    <row r="57" spans="2:10" ht="12.75">
      <c r="B57" s="5">
        <v>132000</v>
      </c>
      <c r="C57" s="5">
        <f t="shared" si="4"/>
        <v>129961.53846153893</v>
      </c>
      <c r="D57" s="12">
        <f t="shared" si="0"/>
        <v>10830.128205128245</v>
      </c>
      <c r="E57" s="21">
        <f t="shared" si="5"/>
        <v>6812.5</v>
      </c>
      <c r="F57" s="36">
        <f t="shared" si="1"/>
        <v>4017.628205128245</v>
      </c>
      <c r="G57" s="21">
        <f t="shared" si="2"/>
        <v>5415.064102564123</v>
      </c>
      <c r="H57" s="27">
        <f t="shared" si="3"/>
        <v>5415.064102564123</v>
      </c>
      <c r="I57" s="9"/>
      <c r="J57" s="9"/>
    </row>
    <row r="58" spans="2:10" ht="12.75">
      <c r="B58" s="5">
        <v>133000</v>
      </c>
      <c r="C58" s="5">
        <f t="shared" si="4"/>
        <v>129262.82051282098</v>
      </c>
      <c r="D58" s="12">
        <f t="shared" si="0"/>
        <v>10771.901709401749</v>
      </c>
      <c r="E58" s="21">
        <f t="shared" si="5"/>
        <v>6812.5</v>
      </c>
      <c r="F58" s="36">
        <f t="shared" si="1"/>
        <v>3959.401709401749</v>
      </c>
      <c r="G58" s="21">
        <f t="shared" si="2"/>
        <v>5385.9508547008745</v>
      </c>
      <c r="H58" s="27">
        <f t="shared" si="3"/>
        <v>5385.9508547008745</v>
      </c>
      <c r="I58" s="9"/>
      <c r="J58" s="9"/>
    </row>
    <row r="59" spans="2:10" ht="12.75">
      <c r="B59" s="5">
        <v>134000</v>
      </c>
      <c r="C59" s="5">
        <f t="shared" si="4"/>
        <v>128564.10256410303</v>
      </c>
      <c r="D59" s="12">
        <f t="shared" si="0"/>
        <v>10713.675213675253</v>
      </c>
      <c r="E59" s="21">
        <f t="shared" si="5"/>
        <v>6812.5</v>
      </c>
      <c r="F59" s="36">
        <f t="shared" si="1"/>
        <v>3901.175213675253</v>
      </c>
      <c r="G59" s="21">
        <f t="shared" si="2"/>
        <v>5356.8376068376265</v>
      </c>
      <c r="H59" s="27">
        <f t="shared" si="3"/>
        <v>5356.8376068376265</v>
      </c>
      <c r="I59" s="9"/>
      <c r="J59" s="9"/>
    </row>
    <row r="60" spans="2:10" ht="12.75">
      <c r="B60" s="5">
        <v>135000</v>
      </c>
      <c r="C60" s="5">
        <f t="shared" si="4"/>
        <v>127865.38461538508</v>
      </c>
      <c r="D60" s="12">
        <f t="shared" si="0"/>
        <v>10655.448717948757</v>
      </c>
      <c r="E60" s="21">
        <f t="shared" si="5"/>
        <v>6812.5</v>
      </c>
      <c r="F60" s="36">
        <f t="shared" si="1"/>
        <v>3842.948717948757</v>
      </c>
      <c r="G60" s="21">
        <f t="shared" si="2"/>
        <v>5327.724358974378</v>
      </c>
      <c r="H60" s="27">
        <f t="shared" si="3"/>
        <v>5327.724358974378</v>
      </c>
      <c r="I60" s="9"/>
      <c r="J60" s="9"/>
    </row>
    <row r="61" spans="2:10" ht="12.75">
      <c r="B61" s="5">
        <v>136000</v>
      </c>
      <c r="C61" s="5">
        <f t="shared" si="4"/>
        <v>127166.66666666712</v>
      </c>
      <c r="D61" s="12">
        <f t="shared" si="0"/>
        <v>10597.22222222226</v>
      </c>
      <c r="E61" s="21">
        <f t="shared" si="5"/>
        <v>6812.5</v>
      </c>
      <c r="F61" s="36">
        <f t="shared" si="1"/>
        <v>3784.722222222261</v>
      </c>
      <c r="G61" s="21">
        <f t="shared" si="2"/>
        <v>5298.61111111113</v>
      </c>
      <c r="H61" s="27">
        <f t="shared" si="3"/>
        <v>5298.61111111113</v>
      </c>
      <c r="I61" s="9"/>
      <c r="J61" s="9"/>
    </row>
    <row r="62" spans="2:10" ht="12.75">
      <c r="B62" s="5">
        <v>137000</v>
      </c>
      <c r="C62" s="5">
        <f t="shared" si="4"/>
        <v>126467.94871794917</v>
      </c>
      <c r="D62" s="12">
        <f t="shared" si="0"/>
        <v>10538.995726495765</v>
      </c>
      <c r="E62" s="21">
        <f t="shared" si="5"/>
        <v>6812.5</v>
      </c>
      <c r="F62" s="36">
        <f t="shared" si="1"/>
        <v>3726.4957264957648</v>
      </c>
      <c r="G62" s="21">
        <f t="shared" si="2"/>
        <v>5269.497863247882</v>
      </c>
      <c r="H62" s="27">
        <f t="shared" si="3"/>
        <v>5269.497863247882</v>
      </c>
      <c r="I62" s="9"/>
      <c r="J62" s="9"/>
    </row>
    <row r="63" spans="2:10" ht="12.75">
      <c r="B63" s="5">
        <v>138000</v>
      </c>
      <c r="C63" s="5">
        <f t="shared" si="4"/>
        <v>125769.23076923122</v>
      </c>
      <c r="D63" s="12">
        <f t="shared" si="0"/>
        <v>10480.769230769269</v>
      </c>
      <c r="E63" s="21">
        <f t="shared" si="5"/>
        <v>6812.5</v>
      </c>
      <c r="F63" s="36">
        <f t="shared" si="1"/>
        <v>3668.2692307692687</v>
      </c>
      <c r="G63" s="21">
        <f t="shared" si="2"/>
        <v>5240.384615384634</v>
      </c>
      <c r="H63" s="27">
        <f t="shared" si="3"/>
        <v>5240.384615384634</v>
      </c>
      <c r="I63" s="9"/>
      <c r="J63" s="9"/>
    </row>
    <row r="64" spans="2:10" ht="12.75">
      <c r="B64" s="5">
        <v>139000</v>
      </c>
      <c r="C64" s="5">
        <f t="shared" si="4"/>
        <v>125070.51282051326</v>
      </c>
      <c r="D64" s="12">
        <f t="shared" si="0"/>
        <v>10422.542735042773</v>
      </c>
      <c r="E64" s="21">
        <f t="shared" si="5"/>
        <v>6812.5</v>
      </c>
      <c r="F64" s="36">
        <f t="shared" si="1"/>
        <v>3610.0427350427726</v>
      </c>
      <c r="G64" s="21">
        <f t="shared" si="2"/>
        <v>5211.271367521386</v>
      </c>
      <c r="H64" s="27">
        <f t="shared" si="3"/>
        <v>5211.271367521386</v>
      </c>
      <c r="I64" s="9"/>
      <c r="J64" s="9"/>
    </row>
    <row r="65" spans="2:10" ht="12.75">
      <c r="B65" s="5">
        <v>140000</v>
      </c>
      <c r="C65" s="5">
        <f t="shared" si="4"/>
        <v>124371.79487179531</v>
      </c>
      <c r="D65" s="12">
        <f t="shared" si="0"/>
        <v>10364.316239316277</v>
      </c>
      <c r="E65" s="21">
        <f t="shared" si="5"/>
        <v>6812.5</v>
      </c>
      <c r="F65" s="36">
        <f t="shared" si="1"/>
        <v>3551.8162393162766</v>
      </c>
      <c r="G65" s="21">
        <f t="shared" si="2"/>
        <v>5182.158119658138</v>
      </c>
      <c r="H65" s="27">
        <f t="shared" si="3"/>
        <v>5182.158119658138</v>
      </c>
      <c r="I65" s="9"/>
      <c r="J65" s="9"/>
    </row>
    <row r="66" spans="2:10" ht="12.75">
      <c r="B66" s="5">
        <v>141000</v>
      </c>
      <c r="C66" s="5">
        <f t="shared" si="4"/>
        <v>123673.07692307736</v>
      </c>
      <c r="D66" s="12">
        <f t="shared" si="0"/>
        <v>10306.08974358978</v>
      </c>
      <c r="E66" s="21">
        <f t="shared" si="5"/>
        <v>6812.5</v>
      </c>
      <c r="F66" s="36">
        <f t="shared" si="1"/>
        <v>3493.5897435897805</v>
      </c>
      <c r="G66" s="21">
        <f t="shared" si="2"/>
        <v>5153.04487179489</v>
      </c>
      <c r="H66" s="27">
        <f t="shared" si="3"/>
        <v>5153.04487179489</v>
      </c>
      <c r="I66" s="9"/>
      <c r="J66" s="9"/>
    </row>
    <row r="67" spans="2:10" ht="12.75">
      <c r="B67" s="5">
        <v>142000</v>
      </c>
      <c r="C67" s="5">
        <f t="shared" si="4"/>
        <v>122974.3589743594</v>
      </c>
      <c r="D67" s="12">
        <f t="shared" si="0"/>
        <v>10247.863247863284</v>
      </c>
      <c r="E67" s="21">
        <f t="shared" si="5"/>
        <v>6812.5</v>
      </c>
      <c r="F67" s="36">
        <f t="shared" si="1"/>
        <v>3435.3632478632844</v>
      </c>
      <c r="G67" s="21">
        <f t="shared" si="2"/>
        <v>5123.931623931642</v>
      </c>
      <c r="H67" s="27">
        <f t="shared" si="3"/>
        <v>5123.931623931642</v>
      </c>
      <c r="I67" s="9"/>
      <c r="J67" s="9"/>
    </row>
    <row r="68" spans="2:10" ht="12.75">
      <c r="B68" s="5">
        <v>143000</v>
      </c>
      <c r="C68" s="5">
        <f t="shared" si="4"/>
        <v>122275.64102564145</v>
      </c>
      <c r="D68" s="12">
        <f t="shared" si="0"/>
        <v>10189.636752136788</v>
      </c>
      <c r="E68" s="21">
        <f t="shared" si="5"/>
        <v>6812.5</v>
      </c>
      <c r="F68" s="36">
        <f t="shared" si="1"/>
        <v>3377.1367521367883</v>
      </c>
      <c r="G68" s="21">
        <f t="shared" si="2"/>
        <v>5094.818376068394</v>
      </c>
      <c r="H68" s="27">
        <f t="shared" si="3"/>
        <v>5094.818376068394</v>
      </c>
      <c r="I68" s="9"/>
      <c r="J68" s="9"/>
    </row>
    <row r="69" spans="2:10" ht="12.75">
      <c r="B69" s="5">
        <v>144000</v>
      </c>
      <c r="C69" s="5">
        <f t="shared" si="4"/>
        <v>121576.9230769235</v>
      </c>
      <c r="D69" s="12">
        <f t="shared" si="0"/>
        <v>10131.410256410292</v>
      </c>
      <c r="E69" s="21">
        <f t="shared" si="5"/>
        <v>6812.5</v>
      </c>
      <c r="F69" s="36">
        <f t="shared" si="1"/>
        <v>3318.9102564102923</v>
      </c>
      <c r="G69" s="21">
        <f t="shared" si="2"/>
        <v>5065.705128205146</v>
      </c>
      <c r="H69" s="27">
        <f t="shared" si="3"/>
        <v>5065.705128205146</v>
      </c>
      <c r="I69" s="9"/>
      <c r="J69" s="9"/>
    </row>
    <row r="70" spans="2:10" ht="12.75">
      <c r="B70" s="5">
        <v>145000</v>
      </c>
      <c r="C70" s="5">
        <f t="shared" si="4"/>
        <v>120878.20512820555</v>
      </c>
      <c r="D70" s="12">
        <f t="shared" si="0"/>
        <v>10073.183760683796</v>
      </c>
      <c r="E70" s="21">
        <f t="shared" si="5"/>
        <v>6812.5</v>
      </c>
      <c r="F70" s="36">
        <f t="shared" si="1"/>
        <v>3260.683760683796</v>
      </c>
      <c r="G70" s="21">
        <f t="shared" si="2"/>
        <v>5036.591880341898</v>
      </c>
      <c r="H70" s="27">
        <f t="shared" si="3"/>
        <v>5036.591880341898</v>
      </c>
      <c r="I70" s="9"/>
      <c r="J70" s="9"/>
    </row>
    <row r="71" spans="2:10" ht="12.75">
      <c r="B71" s="5">
        <v>146000</v>
      </c>
      <c r="C71" s="5">
        <f t="shared" si="4"/>
        <v>120179.4871794876</v>
      </c>
      <c r="D71" s="12">
        <f t="shared" si="0"/>
        <v>10014.9572649573</v>
      </c>
      <c r="E71" s="21">
        <f t="shared" si="5"/>
        <v>6812.5</v>
      </c>
      <c r="F71" s="36">
        <f t="shared" si="1"/>
        <v>3202.4572649573</v>
      </c>
      <c r="G71" s="21">
        <f t="shared" si="2"/>
        <v>5007.47863247865</v>
      </c>
      <c r="H71" s="27">
        <f t="shared" si="3"/>
        <v>5007.47863247865</v>
      </c>
      <c r="I71" s="9"/>
      <c r="J71" s="9"/>
    </row>
    <row r="72" spans="2:10" ht="12.75">
      <c r="B72" s="5">
        <v>147000</v>
      </c>
      <c r="C72" s="5">
        <f>81750-(B72-84000)/(318000-84000)*81750+59950</f>
        <v>119690.38461538462</v>
      </c>
      <c r="D72" s="12">
        <f t="shared" si="0"/>
        <v>9974.198717948719</v>
      </c>
      <c r="E72" s="21">
        <f t="shared" si="5"/>
        <v>6812.5</v>
      </c>
      <c r="F72" s="36">
        <f t="shared" si="1"/>
        <v>3161.6987179487187</v>
      </c>
      <c r="G72" s="21">
        <f t="shared" si="2"/>
        <v>4996</v>
      </c>
      <c r="H72" s="27">
        <f t="shared" si="3"/>
        <v>4978.198717948719</v>
      </c>
      <c r="I72" s="9"/>
      <c r="J72" s="9"/>
    </row>
    <row r="73" spans="1:10" ht="12.75">
      <c r="A73" s="16"/>
      <c r="B73" s="5">
        <v>148000</v>
      </c>
      <c r="C73" s="5">
        <f aca="true" t="shared" si="6" ref="C73:C136">81750-(B73-84000)/(318000-84000)*81750+59950</f>
        <v>119341.02564102564</v>
      </c>
      <c r="D73" s="12">
        <f t="shared" si="0"/>
        <v>9945.08547008547</v>
      </c>
      <c r="E73" s="21">
        <f t="shared" si="5"/>
        <v>6812.5</v>
      </c>
      <c r="F73" s="36">
        <f t="shared" si="1"/>
        <v>3132.5854700854707</v>
      </c>
      <c r="G73" s="21">
        <f t="shared" si="2"/>
        <v>4996</v>
      </c>
      <c r="H73" s="27">
        <f t="shared" si="3"/>
        <v>4949.085470085471</v>
      </c>
      <c r="I73" s="9"/>
      <c r="J73" s="9"/>
    </row>
    <row r="74" spans="2:10" ht="12.75">
      <c r="B74" s="5">
        <v>149000</v>
      </c>
      <c r="C74" s="5">
        <f t="shared" si="6"/>
        <v>118991.66666666666</v>
      </c>
      <c r="D74" s="12">
        <f aca="true" t="shared" si="7" ref="D74:D137">C74/12</f>
        <v>9915.97222222222</v>
      </c>
      <c r="E74" s="21">
        <f t="shared" si="5"/>
        <v>6812.5</v>
      </c>
      <c r="F74" s="36">
        <f aca="true" t="shared" si="8" ref="F74:F137">+D74-E74</f>
        <v>3103.472222222221</v>
      </c>
      <c r="G74" s="21">
        <f aca="true" t="shared" si="9" ref="G74:G137">+IF(D74/2&gt;4996,D74/2,4996)</f>
        <v>4996</v>
      </c>
      <c r="H74" s="27">
        <f aca="true" t="shared" si="10" ref="H74:H137">+D74-G74</f>
        <v>4919.972222222221</v>
      </c>
      <c r="I74" s="9"/>
      <c r="J74" s="9"/>
    </row>
    <row r="75" spans="2:10" ht="12.75">
      <c r="B75" s="5">
        <v>150000</v>
      </c>
      <c r="C75" s="5">
        <f t="shared" si="6"/>
        <v>118642.30769230769</v>
      </c>
      <c r="D75" s="12">
        <f t="shared" si="7"/>
        <v>9886.858974358975</v>
      </c>
      <c r="E75" s="21">
        <f aca="true" t="shared" si="11" ref="E75:E138">IF(D75&gt;$E$9,$E$9,D75)</f>
        <v>6812.5</v>
      </c>
      <c r="F75" s="36">
        <f t="shared" si="8"/>
        <v>3074.3589743589746</v>
      </c>
      <c r="G75" s="21">
        <f t="shared" si="9"/>
        <v>4996</v>
      </c>
      <c r="H75" s="27">
        <f t="shared" si="10"/>
        <v>4890.858974358975</v>
      </c>
      <c r="I75" s="9"/>
      <c r="J75" s="9"/>
    </row>
    <row r="76" spans="2:10" ht="12.75">
      <c r="B76" s="5">
        <v>151000</v>
      </c>
      <c r="C76" s="5">
        <f t="shared" si="6"/>
        <v>118292.94871794872</v>
      </c>
      <c r="D76" s="12">
        <f t="shared" si="7"/>
        <v>9857.745726495727</v>
      </c>
      <c r="E76" s="21">
        <f t="shared" si="11"/>
        <v>6812.5</v>
      </c>
      <c r="F76" s="36">
        <f t="shared" si="8"/>
        <v>3045.2457264957266</v>
      </c>
      <c r="G76" s="21">
        <f t="shared" si="9"/>
        <v>4996</v>
      </c>
      <c r="H76" s="27">
        <f t="shared" si="10"/>
        <v>4861.745726495727</v>
      </c>
      <c r="I76" s="9"/>
      <c r="J76" s="9"/>
    </row>
    <row r="77" spans="2:10" ht="12.75">
      <c r="B77" s="5">
        <v>152000</v>
      </c>
      <c r="C77" s="5">
        <f t="shared" si="6"/>
        <v>117943.58974358975</v>
      </c>
      <c r="D77" s="12">
        <f t="shared" si="7"/>
        <v>9828.632478632479</v>
      </c>
      <c r="E77" s="21">
        <f t="shared" si="11"/>
        <v>6812.5</v>
      </c>
      <c r="F77" s="36">
        <f t="shared" si="8"/>
        <v>3016.1324786324785</v>
      </c>
      <c r="G77" s="21">
        <f t="shared" si="9"/>
        <v>4996</v>
      </c>
      <c r="H77" s="27">
        <f t="shared" si="10"/>
        <v>4832.6324786324785</v>
      </c>
      <c r="I77" s="9"/>
      <c r="J77" s="9"/>
    </row>
    <row r="78" spans="2:10" ht="12.75">
      <c r="B78" s="5">
        <v>153000</v>
      </c>
      <c r="C78" s="5">
        <f t="shared" si="6"/>
        <v>117594.23076923077</v>
      </c>
      <c r="D78" s="12">
        <f t="shared" si="7"/>
        <v>9799.51923076923</v>
      </c>
      <c r="E78" s="21">
        <f t="shared" si="11"/>
        <v>6812.5</v>
      </c>
      <c r="F78" s="36">
        <f t="shared" si="8"/>
        <v>2987.0192307692305</v>
      </c>
      <c r="G78" s="21">
        <f t="shared" si="9"/>
        <v>4996</v>
      </c>
      <c r="H78" s="27">
        <f t="shared" si="10"/>
        <v>4803.5192307692305</v>
      </c>
      <c r="I78" s="9"/>
      <c r="J78" s="9"/>
    </row>
    <row r="79" spans="2:10" ht="12.75">
      <c r="B79" s="5">
        <v>154000</v>
      </c>
      <c r="C79" s="5">
        <f t="shared" si="6"/>
        <v>117244.8717948718</v>
      </c>
      <c r="D79" s="12">
        <f t="shared" si="7"/>
        <v>9770.405982905982</v>
      </c>
      <c r="E79" s="21">
        <f t="shared" si="11"/>
        <v>6812.5</v>
      </c>
      <c r="F79" s="36">
        <f t="shared" si="8"/>
        <v>2957.9059829059825</v>
      </c>
      <c r="G79" s="21">
        <f t="shared" si="9"/>
        <v>4996</v>
      </c>
      <c r="H79" s="27">
        <f t="shared" si="10"/>
        <v>4774.4059829059825</v>
      </c>
      <c r="I79" s="9"/>
      <c r="J79" s="9"/>
    </row>
    <row r="80" spans="2:10" ht="12.75">
      <c r="B80" s="5">
        <v>155000</v>
      </c>
      <c r="C80" s="5">
        <f t="shared" si="6"/>
        <v>116895.51282051283</v>
      </c>
      <c r="D80" s="12">
        <f t="shared" si="7"/>
        <v>9741.292735042736</v>
      </c>
      <c r="E80" s="21">
        <f t="shared" si="11"/>
        <v>6812.5</v>
      </c>
      <c r="F80" s="36">
        <f t="shared" si="8"/>
        <v>2928.7927350427362</v>
      </c>
      <c r="G80" s="21">
        <f t="shared" si="9"/>
        <v>4996</v>
      </c>
      <c r="H80" s="27">
        <f t="shared" si="10"/>
        <v>4745.292735042736</v>
      </c>
      <c r="I80" s="9"/>
      <c r="J80" s="9"/>
    </row>
    <row r="81" spans="2:10" ht="12.75">
      <c r="B81" s="5">
        <v>156000</v>
      </c>
      <c r="C81" s="5">
        <f t="shared" si="6"/>
        <v>116546.15384615384</v>
      </c>
      <c r="D81" s="12">
        <f t="shared" si="7"/>
        <v>9712.179487179486</v>
      </c>
      <c r="E81" s="21">
        <f t="shared" si="11"/>
        <v>6812.5</v>
      </c>
      <c r="F81" s="36">
        <f t="shared" si="8"/>
        <v>2899.6794871794864</v>
      </c>
      <c r="G81" s="21">
        <f t="shared" si="9"/>
        <v>4996</v>
      </c>
      <c r="H81" s="27">
        <f t="shared" si="10"/>
        <v>4716.179487179486</v>
      </c>
      <c r="I81" s="9"/>
      <c r="J81" s="9"/>
    </row>
    <row r="82" spans="2:10" ht="12.75">
      <c r="B82" s="5">
        <v>157000</v>
      </c>
      <c r="C82" s="5">
        <f t="shared" si="6"/>
        <v>116196.79487179487</v>
      </c>
      <c r="D82" s="12">
        <f t="shared" si="7"/>
        <v>9683.06623931624</v>
      </c>
      <c r="E82" s="21">
        <f t="shared" si="11"/>
        <v>6812.5</v>
      </c>
      <c r="F82" s="36">
        <f t="shared" si="8"/>
        <v>2870.56623931624</v>
      </c>
      <c r="G82" s="21">
        <f t="shared" si="9"/>
        <v>4996</v>
      </c>
      <c r="H82" s="27">
        <f t="shared" si="10"/>
        <v>4687.06623931624</v>
      </c>
      <c r="I82" s="9"/>
      <c r="J82" s="9"/>
    </row>
    <row r="83" spans="2:10" ht="12.75">
      <c r="B83" s="5">
        <v>158000</v>
      </c>
      <c r="C83" s="5">
        <f t="shared" si="6"/>
        <v>115847.4358974359</v>
      </c>
      <c r="D83" s="12">
        <f t="shared" si="7"/>
        <v>9653.952991452992</v>
      </c>
      <c r="E83" s="21">
        <f t="shared" si="11"/>
        <v>6812.5</v>
      </c>
      <c r="F83" s="36">
        <f t="shared" si="8"/>
        <v>2841.452991452992</v>
      </c>
      <c r="G83" s="21">
        <f t="shared" si="9"/>
        <v>4996</v>
      </c>
      <c r="H83" s="27">
        <f t="shared" si="10"/>
        <v>4657.952991452992</v>
      </c>
      <c r="I83" s="9"/>
      <c r="J83" s="9"/>
    </row>
    <row r="84" spans="2:10" ht="12.75">
      <c r="B84" s="5">
        <v>159000</v>
      </c>
      <c r="C84" s="5">
        <f t="shared" si="6"/>
        <v>115498.07692307692</v>
      </c>
      <c r="D84" s="12">
        <f t="shared" si="7"/>
        <v>9624.839743589744</v>
      </c>
      <c r="E84" s="21">
        <f t="shared" si="11"/>
        <v>6812.5</v>
      </c>
      <c r="F84" s="36">
        <f t="shared" si="8"/>
        <v>2812.339743589744</v>
      </c>
      <c r="G84" s="21">
        <f t="shared" si="9"/>
        <v>4996</v>
      </c>
      <c r="H84" s="27">
        <f t="shared" si="10"/>
        <v>4628.839743589744</v>
      </c>
      <c r="I84" s="9"/>
      <c r="J84" s="9"/>
    </row>
    <row r="85" spans="2:10" ht="12.75">
      <c r="B85" s="5">
        <v>160000</v>
      </c>
      <c r="C85" s="5">
        <f t="shared" si="6"/>
        <v>115148.71794871795</v>
      </c>
      <c r="D85" s="12">
        <f t="shared" si="7"/>
        <v>9595.726495726496</v>
      </c>
      <c r="E85" s="21">
        <f t="shared" si="11"/>
        <v>6812.5</v>
      </c>
      <c r="F85" s="36">
        <f t="shared" si="8"/>
        <v>2783.226495726496</v>
      </c>
      <c r="G85" s="21">
        <f t="shared" si="9"/>
        <v>4996</v>
      </c>
      <c r="H85" s="27">
        <f t="shared" si="10"/>
        <v>4599.726495726496</v>
      </c>
      <c r="I85" s="9"/>
      <c r="J85" s="9"/>
    </row>
    <row r="86" spans="2:10" ht="12.75">
      <c r="B86" s="5">
        <v>161000</v>
      </c>
      <c r="C86" s="5">
        <f t="shared" si="6"/>
        <v>114799.35897435897</v>
      </c>
      <c r="D86" s="12">
        <f t="shared" si="7"/>
        <v>9566.613247863248</v>
      </c>
      <c r="E86" s="21">
        <f t="shared" si="11"/>
        <v>6812.5</v>
      </c>
      <c r="F86" s="36">
        <f t="shared" si="8"/>
        <v>2754.113247863248</v>
      </c>
      <c r="G86" s="21">
        <f t="shared" si="9"/>
        <v>4996</v>
      </c>
      <c r="H86" s="27">
        <f t="shared" si="10"/>
        <v>4570.613247863248</v>
      </c>
      <c r="I86" s="9"/>
      <c r="J86" s="9"/>
    </row>
    <row r="87" spans="2:10" ht="12.75">
      <c r="B87" s="5">
        <v>162000</v>
      </c>
      <c r="C87" s="5">
        <f t="shared" si="6"/>
        <v>114450</v>
      </c>
      <c r="D87" s="12">
        <f t="shared" si="7"/>
        <v>9537.5</v>
      </c>
      <c r="E87" s="21">
        <f t="shared" si="11"/>
        <v>6812.5</v>
      </c>
      <c r="F87" s="36">
        <f t="shared" si="8"/>
        <v>2725</v>
      </c>
      <c r="G87" s="21">
        <f t="shared" si="9"/>
        <v>4996</v>
      </c>
      <c r="H87" s="27">
        <f t="shared" si="10"/>
        <v>4541.5</v>
      </c>
      <c r="I87" s="9"/>
      <c r="J87" s="9"/>
    </row>
    <row r="88" spans="2:10" ht="12.75">
      <c r="B88" s="5">
        <v>163000</v>
      </c>
      <c r="C88" s="5">
        <f t="shared" si="6"/>
        <v>114100.64102564103</v>
      </c>
      <c r="D88" s="12">
        <f t="shared" si="7"/>
        <v>9508.386752136752</v>
      </c>
      <c r="E88" s="21">
        <f t="shared" si="11"/>
        <v>6812.5</v>
      </c>
      <c r="F88" s="36">
        <f t="shared" si="8"/>
        <v>2695.886752136752</v>
      </c>
      <c r="G88" s="21">
        <f t="shared" si="9"/>
        <v>4996</v>
      </c>
      <c r="H88" s="27">
        <f t="shared" si="10"/>
        <v>4512.386752136752</v>
      </c>
      <c r="I88" s="9"/>
      <c r="J88" s="9"/>
    </row>
    <row r="89" spans="2:10" ht="12.75">
      <c r="B89" s="5">
        <v>164000</v>
      </c>
      <c r="C89" s="5">
        <f t="shared" si="6"/>
        <v>113751.28205128205</v>
      </c>
      <c r="D89" s="12">
        <f t="shared" si="7"/>
        <v>9479.273504273504</v>
      </c>
      <c r="E89" s="21">
        <f t="shared" si="11"/>
        <v>6812.5</v>
      </c>
      <c r="F89" s="36">
        <f t="shared" si="8"/>
        <v>2666.773504273504</v>
      </c>
      <c r="G89" s="21">
        <f t="shared" si="9"/>
        <v>4996</v>
      </c>
      <c r="H89" s="27">
        <f t="shared" si="10"/>
        <v>4483.273504273504</v>
      </c>
      <c r="I89" s="9"/>
      <c r="J89" s="9"/>
    </row>
    <row r="90" spans="2:10" ht="12.75">
      <c r="B90" s="5">
        <v>165000</v>
      </c>
      <c r="C90" s="5">
        <f t="shared" si="6"/>
        <v>113401.92307692308</v>
      </c>
      <c r="D90" s="12">
        <f t="shared" si="7"/>
        <v>9450.160256410256</v>
      </c>
      <c r="E90" s="21">
        <f t="shared" si="11"/>
        <v>6812.5</v>
      </c>
      <c r="F90" s="36">
        <f t="shared" si="8"/>
        <v>2637.660256410256</v>
      </c>
      <c r="G90" s="21">
        <f t="shared" si="9"/>
        <v>4996</v>
      </c>
      <c r="H90" s="27">
        <f t="shared" si="10"/>
        <v>4454.160256410256</v>
      </c>
      <c r="I90" s="9"/>
      <c r="J90" s="9"/>
    </row>
    <row r="91" spans="2:10" ht="12.75">
      <c r="B91" s="5">
        <v>166000</v>
      </c>
      <c r="C91" s="5">
        <f t="shared" si="6"/>
        <v>113052.56410256411</v>
      </c>
      <c r="D91" s="12">
        <f t="shared" si="7"/>
        <v>9421.04700854701</v>
      </c>
      <c r="E91" s="21">
        <f t="shared" si="11"/>
        <v>6812.5</v>
      </c>
      <c r="F91" s="36">
        <f t="shared" si="8"/>
        <v>2608.5470085470097</v>
      </c>
      <c r="G91" s="21">
        <f t="shared" si="9"/>
        <v>4996</v>
      </c>
      <c r="H91" s="27">
        <f t="shared" si="10"/>
        <v>4425.04700854701</v>
      </c>
      <c r="I91" s="9"/>
      <c r="J91" s="9"/>
    </row>
    <row r="92" spans="2:10" ht="12.75">
      <c r="B92" s="5">
        <v>167000</v>
      </c>
      <c r="C92" s="5">
        <f t="shared" si="6"/>
        <v>112703.20512820513</v>
      </c>
      <c r="D92" s="12">
        <f t="shared" si="7"/>
        <v>9391.93376068376</v>
      </c>
      <c r="E92" s="21">
        <f t="shared" si="11"/>
        <v>6812.5</v>
      </c>
      <c r="F92" s="36">
        <f t="shared" si="8"/>
        <v>2579.43376068376</v>
      </c>
      <c r="G92" s="21">
        <f t="shared" si="9"/>
        <v>4996</v>
      </c>
      <c r="H92" s="27">
        <f t="shared" si="10"/>
        <v>4395.93376068376</v>
      </c>
      <c r="I92" s="9"/>
      <c r="J92" s="9"/>
    </row>
    <row r="93" spans="2:10" ht="12.75">
      <c r="B93" s="5">
        <v>168000</v>
      </c>
      <c r="C93" s="5">
        <f t="shared" si="6"/>
        <v>112353.84615384616</v>
      </c>
      <c r="D93" s="12">
        <f t="shared" si="7"/>
        <v>9362.820512820514</v>
      </c>
      <c r="E93" s="21">
        <f t="shared" si="11"/>
        <v>6812.5</v>
      </c>
      <c r="F93" s="36">
        <f t="shared" si="8"/>
        <v>2550.3205128205136</v>
      </c>
      <c r="G93" s="21">
        <f t="shared" si="9"/>
        <v>4996</v>
      </c>
      <c r="H93" s="27">
        <f t="shared" si="10"/>
        <v>4366.820512820514</v>
      </c>
      <c r="I93" s="9"/>
      <c r="J93" s="9"/>
    </row>
    <row r="94" spans="2:10" ht="12.75">
      <c r="B94" s="5">
        <v>169000</v>
      </c>
      <c r="C94" s="5">
        <f t="shared" si="6"/>
        <v>112004.48717948719</v>
      </c>
      <c r="D94" s="12">
        <f t="shared" si="7"/>
        <v>9333.707264957266</v>
      </c>
      <c r="E94" s="21">
        <f t="shared" si="11"/>
        <v>6812.5</v>
      </c>
      <c r="F94" s="36">
        <f t="shared" si="8"/>
        <v>2521.2072649572656</v>
      </c>
      <c r="G94" s="21">
        <f t="shared" si="9"/>
        <v>4996</v>
      </c>
      <c r="H94" s="27">
        <f t="shared" si="10"/>
        <v>4337.707264957266</v>
      </c>
      <c r="I94" s="9"/>
      <c r="J94" s="9"/>
    </row>
    <row r="95" spans="2:10" ht="12.75">
      <c r="B95" s="5">
        <v>170000</v>
      </c>
      <c r="C95" s="5">
        <f t="shared" si="6"/>
        <v>111655.1282051282</v>
      </c>
      <c r="D95" s="12">
        <f t="shared" si="7"/>
        <v>9304.594017094018</v>
      </c>
      <c r="E95" s="21">
        <f t="shared" si="11"/>
        <v>6812.5</v>
      </c>
      <c r="F95" s="36">
        <f t="shared" si="8"/>
        <v>2492.0940170940175</v>
      </c>
      <c r="G95" s="21">
        <f t="shared" si="9"/>
        <v>4996</v>
      </c>
      <c r="H95" s="27">
        <f t="shared" si="10"/>
        <v>4308.5940170940175</v>
      </c>
      <c r="I95" s="9"/>
      <c r="J95" s="9"/>
    </row>
    <row r="96" spans="2:10" ht="12.75">
      <c r="B96" s="5">
        <v>171000</v>
      </c>
      <c r="C96" s="5">
        <f t="shared" si="6"/>
        <v>111305.76923076923</v>
      </c>
      <c r="D96" s="12">
        <f t="shared" si="7"/>
        <v>9275.48076923077</v>
      </c>
      <c r="E96" s="21">
        <f t="shared" si="11"/>
        <v>6812.5</v>
      </c>
      <c r="F96" s="36">
        <f t="shared" si="8"/>
        <v>2462.9807692307695</v>
      </c>
      <c r="G96" s="21">
        <f t="shared" si="9"/>
        <v>4996</v>
      </c>
      <c r="H96" s="27">
        <f t="shared" si="10"/>
        <v>4279.4807692307695</v>
      </c>
      <c r="I96" s="9"/>
      <c r="J96" s="9"/>
    </row>
    <row r="97" spans="2:10" ht="12.75">
      <c r="B97" s="5">
        <v>172000</v>
      </c>
      <c r="C97" s="5">
        <f t="shared" si="6"/>
        <v>110956.41025641025</v>
      </c>
      <c r="D97" s="12">
        <f t="shared" si="7"/>
        <v>9246.367521367521</v>
      </c>
      <c r="E97" s="21">
        <f t="shared" si="11"/>
        <v>6812.5</v>
      </c>
      <c r="F97" s="36">
        <f t="shared" si="8"/>
        <v>2433.8675213675215</v>
      </c>
      <c r="G97" s="21">
        <f t="shared" si="9"/>
        <v>4996</v>
      </c>
      <c r="H97" s="27">
        <f t="shared" si="10"/>
        <v>4250.3675213675215</v>
      </c>
      <c r="I97" s="9"/>
      <c r="J97" s="9"/>
    </row>
    <row r="98" spans="2:10" ht="12.75">
      <c r="B98" s="5">
        <v>173000</v>
      </c>
      <c r="C98" s="5">
        <f t="shared" si="6"/>
        <v>110607.05128205128</v>
      </c>
      <c r="D98" s="12">
        <f t="shared" si="7"/>
        <v>9217.254273504273</v>
      </c>
      <c r="E98" s="21">
        <f t="shared" si="11"/>
        <v>6812.5</v>
      </c>
      <c r="F98" s="36">
        <f t="shared" si="8"/>
        <v>2404.7542735042734</v>
      </c>
      <c r="G98" s="21">
        <f t="shared" si="9"/>
        <v>4996</v>
      </c>
      <c r="H98" s="27">
        <f t="shared" si="10"/>
        <v>4221.254273504273</v>
      </c>
      <c r="I98" s="9"/>
      <c r="J98" s="9"/>
    </row>
    <row r="99" spans="2:10" ht="12.75">
      <c r="B99" s="5">
        <v>174000</v>
      </c>
      <c r="C99" s="5">
        <f t="shared" si="6"/>
        <v>110257.69230769231</v>
      </c>
      <c r="D99" s="12">
        <f t="shared" si="7"/>
        <v>9188.141025641025</v>
      </c>
      <c r="E99" s="21">
        <f t="shared" si="11"/>
        <v>6812.5</v>
      </c>
      <c r="F99" s="36">
        <f t="shared" si="8"/>
        <v>2375.6410256410254</v>
      </c>
      <c r="G99" s="21">
        <f t="shared" si="9"/>
        <v>4996</v>
      </c>
      <c r="H99" s="27">
        <f t="shared" si="10"/>
        <v>4192.141025641025</v>
      </c>
      <c r="I99" s="9"/>
      <c r="J99" s="9"/>
    </row>
    <row r="100" spans="2:10" ht="12.75">
      <c r="B100" s="5">
        <v>175000</v>
      </c>
      <c r="C100" s="5">
        <f t="shared" si="6"/>
        <v>109908.33333333333</v>
      </c>
      <c r="D100" s="12">
        <f t="shared" si="7"/>
        <v>9159.027777777777</v>
      </c>
      <c r="E100" s="21">
        <f t="shared" si="11"/>
        <v>6812.5</v>
      </c>
      <c r="F100" s="36">
        <f t="shared" si="8"/>
        <v>2346.5277777777774</v>
      </c>
      <c r="G100" s="21">
        <f t="shared" si="9"/>
        <v>4996</v>
      </c>
      <c r="H100" s="27">
        <f t="shared" si="10"/>
        <v>4163.027777777777</v>
      </c>
      <c r="I100" s="9"/>
      <c r="J100" s="9"/>
    </row>
    <row r="101" spans="2:10" ht="12.75">
      <c r="B101" s="5">
        <v>176000</v>
      </c>
      <c r="C101" s="5">
        <f t="shared" si="6"/>
        <v>109558.97435897436</v>
      </c>
      <c r="D101" s="12">
        <f t="shared" si="7"/>
        <v>9129.91452991453</v>
      </c>
      <c r="E101" s="21">
        <f t="shared" si="11"/>
        <v>6812.5</v>
      </c>
      <c r="F101" s="36">
        <f t="shared" si="8"/>
        <v>2317.4145299145293</v>
      </c>
      <c r="G101" s="21">
        <f t="shared" si="9"/>
        <v>4996</v>
      </c>
      <c r="H101" s="27">
        <f t="shared" si="10"/>
        <v>4133.914529914529</v>
      </c>
      <c r="I101" s="9"/>
      <c r="J101" s="9"/>
    </row>
    <row r="102" spans="2:10" ht="12.75">
      <c r="B102" s="5">
        <v>177000</v>
      </c>
      <c r="C102" s="5">
        <f t="shared" si="6"/>
        <v>109209.61538461539</v>
      </c>
      <c r="D102" s="12">
        <f t="shared" si="7"/>
        <v>9100.801282051283</v>
      </c>
      <c r="E102" s="21">
        <f t="shared" si="11"/>
        <v>6812.5</v>
      </c>
      <c r="F102" s="36">
        <f t="shared" si="8"/>
        <v>2288.301282051283</v>
      </c>
      <c r="G102" s="21">
        <f t="shared" si="9"/>
        <v>4996</v>
      </c>
      <c r="H102" s="27">
        <f t="shared" si="10"/>
        <v>4104.801282051283</v>
      </c>
      <c r="I102" s="9"/>
      <c r="J102" s="9"/>
    </row>
    <row r="103" spans="2:10" ht="12.75">
      <c r="B103" s="5">
        <v>178000</v>
      </c>
      <c r="C103" s="5">
        <f t="shared" si="6"/>
        <v>108860.2564102564</v>
      </c>
      <c r="D103" s="12">
        <f t="shared" si="7"/>
        <v>9071.688034188033</v>
      </c>
      <c r="E103" s="21">
        <f t="shared" si="11"/>
        <v>6812.5</v>
      </c>
      <c r="F103" s="36">
        <f t="shared" si="8"/>
        <v>2259.1880341880333</v>
      </c>
      <c r="G103" s="21">
        <f t="shared" si="9"/>
        <v>4996</v>
      </c>
      <c r="H103" s="27">
        <f t="shared" si="10"/>
        <v>4075.6880341880333</v>
      </c>
      <c r="I103" s="9"/>
      <c r="J103" s="9"/>
    </row>
    <row r="104" spans="2:10" ht="12.75">
      <c r="B104" s="5">
        <v>179000</v>
      </c>
      <c r="C104" s="5">
        <f t="shared" si="6"/>
        <v>108510.89743589744</v>
      </c>
      <c r="D104" s="12">
        <f t="shared" si="7"/>
        <v>9042.574786324787</v>
      </c>
      <c r="E104" s="21">
        <f t="shared" si="11"/>
        <v>6812.5</v>
      </c>
      <c r="F104" s="36">
        <f t="shared" si="8"/>
        <v>2230.074786324787</v>
      </c>
      <c r="G104" s="21">
        <f t="shared" si="9"/>
        <v>4996</v>
      </c>
      <c r="H104" s="27">
        <f t="shared" si="10"/>
        <v>4046.574786324787</v>
      </c>
      <c r="I104" s="9"/>
      <c r="J104" s="9"/>
    </row>
    <row r="105" spans="2:10" ht="12.75">
      <c r="B105" s="5">
        <v>180000</v>
      </c>
      <c r="C105" s="5">
        <f t="shared" si="6"/>
        <v>108161.53846153847</v>
      </c>
      <c r="D105" s="12">
        <f t="shared" si="7"/>
        <v>9013.461538461539</v>
      </c>
      <c r="E105" s="21">
        <f t="shared" si="11"/>
        <v>6812.5</v>
      </c>
      <c r="F105" s="36">
        <f t="shared" si="8"/>
        <v>2200.961538461539</v>
      </c>
      <c r="G105" s="21">
        <f t="shared" si="9"/>
        <v>4996</v>
      </c>
      <c r="H105" s="27">
        <f t="shared" si="10"/>
        <v>4017.461538461539</v>
      </c>
      <c r="I105" s="9"/>
      <c r="J105" s="9"/>
    </row>
    <row r="106" spans="2:10" ht="12.75">
      <c r="B106" s="5">
        <v>181000</v>
      </c>
      <c r="C106" s="5">
        <f t="shared" si="6"/>
        <v>107812.17948717948</v>
      </c>
      <c r="D106" s="12">
        <f t="shared" si="7"/>
        <v>8984.348290598291</v>
      </c>
      <c r="E106" s="21">
        <f t="shared" si="11"/>
        <v>6812.5</v>
      </c>
      <c r="F106" s="36">
        <f t="shared" si="8"/>
        <v>2171.848290598291</v>
      </c>
      <c r="G106" s="21">
        <f t="shared" si="9"/>
        <v>4996</v>
      </c>
      <c r="H106" s="27">
        <f t="shared" si="10"/>
        <v>3988.348290598291</v>
      </c>
      <c r="I106" s="9"/>
      <c r="J106" s="9"/>
    </row>
    <row r="107" spans="2:10" ht="12.75">
      <c r="B107" s="5">
        <v>182000</v>
      </c>
      <c r="C107" s="5">
        <f t="shared" si="6"/>
        <v>107462.82051282052</v>
      </c>
      <c r="D107" s="12">
        <f t="shared" si="7"/>
        <v>8955.235042735043</v>
      </c>
      <c r="E107" s="21">
        <f t="shared" si="11"/>
        <v>6812.5</v>
      </c>
      <c r="F107" s="36">
        <f t="shared" si="8"/>
        <v>2142.735042735043</v>
      </c>
      <c r="G107" s="21">
        <f t="shared" si="9"/>
        <v>4996</v>
      </c>
      <c r="H107" s="27">
        <f t="shared" si="10"/>
        <v>3959.235042735043</v>
      </c>
      <c r="I107" s="9"/>
      <c r="J107" s="9"/>
    </row>
    <row r="108" spans="2:10" ht="12.75">
      <c r="B108" s="5">
        <v>183000</v>
      </c>
      <c r="C108" s="5">
        <f t="shared" si="6"/>
        <v>107113.46153846153</v>
      </c>
      <c r="D108" s="12">
        <f t="shared" si="7"/>
        <v>8926.121794871795</v>
      </c>
      <c r="E108" s="21">
        <f t="shared" si="11"/>
        <v>6812.5</v>
      </c>
      <c r="F108" s="36">
        <f t="shared" si="8"/>
        <v>2113.621794871795</v>
      </c>
      <c r="G108" s="21">
        <f t="shared" si="9"/>
        <v>4996</v>
      </c>
      <c r="H108" s="27">
        <f t="shared" si="10"/>
        <v>3930.121794871795</v>
      </c>
      <c r="I108" s="9"/>
      <c r="J108" s="9"/>
    </row>
    <row r="109" spans="2:10" ht="12.75">
      <c r="B109" s="5">
        <v>184000</v>
      </c>
      <c r="C109" s="5">
        <f t="shared" si="6"/>
        <v>106764.10256410256</v>
      </c>
      <c r="D109" s="12">
        <f t="shared" si="7"/>
        <v>8897.008547008547</v>
      </c>
      <c r="E109" s="21">
        <f t="shared" si="11"/>
        <v>6812.5</v>
      </c>
      <c r="F109" s="36">
        <f t="shared" si="8"/>
        <v>2084.508547008547</v>
      </c>
      <c r="G109" s="21">
        <f t="shared" si="9"/>
        <v>4996</v>
      </c>
      <c r="H109" s="27">
        <f t="shared" si="10"/>
        <v>3901.008547008547</v>
      </c>
      <c r="I109" s="9"/>
      <c r="J109" s="9"/>
    </row>
    <row r="110" spans="2:10" ht="12.75">
      <c r="B110" s="5">
        <v>185000</v>
      </c>
      <c r="C110" s="5">
        <f t="shared" si="6"/>
        <v>106414.7435897436</v>
      </c>
      <c r="D110" s="12">
        <f t="shared" si="7"/>
        <v>8867.895299145299</v>
      </c>
      <c r="E110" s="21">
        <f t="shared" si="11"/>
        <v>6812.5</v>
      </c>
      <c r="F110" s="36">
        <f t="shared" si="8"/>
        <v>2055.395299145299</v>
      </c>
      <c r="G110" s="21">
        <f t="shared" si="9"/>
        <v>4996</v>
      </c>
      <c r="H110" s="27">
        <f t="shared" si="10"/>
        <v>3871.895299145299</v>
      </c>
      <c r="I110" s="9"/>
      <c r="J110" s="9"/>
    </row>
    <row r="111" spans="2:10" ht="12.75">
      <c r="B111" s="5">
        <v>186000</v>
      </c>
      <c r="C111" s="5">
        <f t="shared" si="6"/>
        <v>106065.38461538462</v>
      </c>
      <c r="D111" s="12">
        <f t="shared" si="7"/>
        <v>8838.782051282053</v>
      </c>
      <c r="E111" s="21">
        <f t="shared" si="11"/>
        <v>6812.5</v>
      </c>
      <c r="F111" s="36">
        <f t="shared" si="8"/>
        <v>2026.2820512820526</v>
      </c>
      <c r="G111" s="21">
        <f t="shared" si="9"/>
        <v>4996</v>
      </c>
      <c r="H111" s="27">
        <f t="shared" si="10"/>
        <v>3842.7820512820526</v>
      </c>
      <c r="I111" s="9"/>
      <c r="J111" s="9"/>
    </row>
    <row r="112" spans="2:10" ht="12.75">
      <c r="B112" s="5">
        <v>187000</v>
      </c>
      <c r="C112" s="5">
        <f t="shared" si="6"/>
        <v>105716.02564102564</v>
      </c>
      <c r="D112" s="12">
        <f t="shared" si="7"/>
        <v>8809.668803418803</v>
      </c>
      <c r="E112" s="21">
        <f t="shared" si="11"/>
        <v>6812.5</v>
      </c>
      <c r="F112" s="36">
        <f t="shared" si="8"/>
        <v>1997.1688034188028</v>
      </c>
      <c r="G112" s="21">
        <f t="shared" si="9"/>
        <v>4996</v>
      </c>
      <c r="H112" s="27">
        <f t="shared" si="10"/>
        <v>3813.668803418803</v>
      </c>
      <c r="I112" s="9"/>
      <c r="J112" s="9"/>
    </row>
    <row r="113" spans="2:10" ht="12.75">
      <c r="B113" s="5">
        <v>188000</v>
      </c>
      <c r="C113" s="5">
        <f t="shared" si="6"/>
        <v>105366.66666666667</v>
      </c>
      <c r="D113" s="12">
        <f t="shared" si="7"/>
        <v>8780.555555555557</v>
      </c>
      <c r="E113" s="21">
        <f t="shared" si="11"/>
        <v>6812.5</v>
      </c>
      <c r="F113" s="36">
        <f t="shared" si="8"/>
        <v>1968.0555555555566</v>
      </c>
      <c r="G113" s="21">
        <f t="shared" si="9"/>
        <v>4996</v>
      </c>
      <c r="H113" s="27">
        <f t="shared" si="10"/>
        <v>3784.5555555555566</v>
      </c>
      <c r="I113" s="9"/>
      <c r="J113" s="9"/>
    </row>
    <row r="114" spans="2:10" ht="12.75">
      <c r="B114" s="5">
        <v>189000</v>
      </c>
      <c r="C114" s="5">
        <f t="shared" si="6"/>
        <v>105017.30769230769</v>
      </c>
      <c r="D114" s="12">
        <f t="shared" si="7"/>
        <v>8751.442307692307</v>
      </c>
      <c r="E114" s="21">
        <f t="shared" si="11"/>
        <v>6812.5</v>
      </c>
      <c r="F114" s="36">
        <f t="shared" si="8"/>
        <v>1938.9423076923067</v>
      </c>
      <c r="G114" s="21">
        <f t="shared" si="9"/>
        <v>4996</v>
      </c>
      <c r="H114" s="27">
        <f t="shared" si="10"/>
        <v>3755.4423076923067</v>
      </c>
      <c r="I114" s="9"/>
      <c r="J114" s="9"/>
    </row>
    <row r="115" spans="2:10" ht="12.75">
      <c r="B115" s="5">
        <v>190000</v>
      </c>
      <c r="C115" s="5">
        <f t="shared" si="6"/>
        <v>104667.94871794872</v>
      </c>
      <c r="D115" s="12">
        <f t="shared" si="7"/>
        <v>8722.32905982906</v>
      </c>
      <c r="E115" s="21">
        <f t="shared" si="11"/>
        <v>6812.5</v>
      </c>
      <c r="F115" s="36">
        <f t="shared" si="8"/>
        <v>1909.8290598290605</v>
      </c>
      <c r="G115" s="21">
        <f t="shared" si="9"/>
        <v>4996</v>
      </c>
      <c r="H115" s="27">
        <f t="shared" si="10"/>
        <v>3726.3290598290605</v>
      </c>
      <c r="I115" s="9"/>
      <c r="J115" s="9"/>
    </row>
    <row r="116" spans="2:10" ht="12.75">
      <c r="B116" s="5">
        <v>191000</v>
      </c>
      <c r="C116" s="5">
        <f t="shared" si="6"/>
        <v>104318.58974358975</v>
      </c>
      <c r="D116" s="12">
        <f t="shared" si="7"/>
        <v>8693.215811965812</v>
      </c>
      <c r="E116" s="21">
        <f t="shared" si="11"/>
        <v>6812.5</v>
      </c>
      <c r="F116" s="36">
        <f t="shared" si="8"/>
        <v>1880.7158119658125</v>
      </c>
      <c r="G116" s="21">
        <f t="shared" si="9"/>
        <v>4996</v>
      </c>
      <c r="H116" s="27">
        <f t="shared" si="10"/>
        <v>3697.2158119658125</v>
      </c>
      <c r="I116" s="9"/>
      <c r="J116" s="9"/>
    </row>
    <row r="117" spans="2:10" ht="12.75">
      <c r="B117" s="5">
        <v>192000</v>
      </c>
      <c r="C117" s="5">
        <f t="shared" si="6"/>
        <v>103969.23076923077</v>
      </c>
      <c r="D117" s="12">
        <f t="shared" si="7"/>
        <v>8664.102564102564</v>
      </c>
      <c r="E117" s="21">
        <f t="shared" si="11"/>
        <v>6812.5</v>
      </c>
      <c r="F117" s="36">
        <f t="shared" si="8"/>
        <v>1851.6025641025644</v>
      </c>
      <c r="G117" s="21">
        <f t="shared" si="9"/>
        <v>4996</v>
      </c>
      <c r="H117" s="27">
        <f t="shared" si="10"/>
        <v>3668.1025641025644</v>
      </c>
      <c r="I117" s="9"/>
      <c r="J117" s="9"/>
    </row>
    <row r="118" spans="2:10" ht="12.75">
      <c r="B118" s="5">
        <v>193000</v>
      </c>
      <c r="C118" s="5">
        <f t="shared" si="6"/>
        <v>103619.8717948718</v>
      </c>
      <c r="D118" s="12">
        <f t="shared" si="7"/>
        <v>8634.989316239316</v>
      </c>
      <c r="E118" s="21">
        <f t="shared" si="11"/>
        <v>6812.5</v>
      </c>
      <c r="F118" s="36">
        <f t="shared" si="8"/>
        <v>1822.4893162393164</v>
      </c>
      <c r="G118" s="21">
        <f t="shared" si="9"/>
        <v>4996</v>
      </c>
      <c r="H118" s="27">
        <f t="shared" si="10"/>
        <v>3638.9893162393164</v>
      </c>
      <c r="I118" s="9"/>
      <c r="J118" s="9"/>
    </row>
    <row r="119" spans="2:10" ht="12.75">
      <c r="B119" s="5">
        <v>194000</v>
      </c>
      <c r="C119" s="5">
        <f t="shared" si="6"/>
        <v>103270.51282051281</v>
      </c>
      <c r="D119" s="12">
        <f t="shared" si="7"/>
        <v>8605.876068376068</v>
      </c>
      <c r="E119" s="21">
        <f t="shared" si="11"/>
        <v>6812.5</v>
      </c>
      <c r="F119" s="36">
        <f t="shared" si="8"/>
        <v>1793.3760683760684</v>
      </c>
      <c r="G119" s="21">
        <f t="shared" si="9"/>
        <v>4996</v>
      </c>
      <c r="H119" s="27">
        <f t="shared" si="10"/>
        <v>3609.8760683760684</v>
      </c>
      <c r="I119" s="9"/>
      <c r="J119" s="9"/>
    </row>
    <row r="120" spans="2:10" ht="12.75">
      <c r="B120" s="5">
        <v>195000</v>
      </c>
      <c r="C120" s="5">
        <f t="shared" si="6"/>
        <v>102921.15384615384</v>
      </c>
      <c r="D120" s="12">
        <f t="shared" si="7"/>
        <v>8576.76282051282</v>
      </c>
      <c r="E120" s="21">
        <f t="shared" si="11"/>
        <v>6812.5</v>
      </c>
      <c r="F120" s="36">
        <f t="shared" si="8"/>
        <v>1764.2628205128203</v>
      </c>
      <c r="G120" s="21">
        <f t="shared" si="9"/>
        <v>4996</v>
      </c>
      <c r="H120" s="27">
        <f t="shared" si="10"/>
        <v>3580.7628205128203</v>
      </c>
      <c r="I120" s="9"/>
      <c r="J120" s="9"/>
    </row>
    <row r="121" spans="2:10" ht="12.75">
      <c r="B121" s="5">
        <v>196000</v>
      </c>
      <c r="C121" s="5">
        <f t="shared" si="6"/>
        <v>102571.79487179487</v>
      </c>
      <c r="D121" s="12">
        <f t="shared" si="7"/>
        <v>8547.649572649572</v>
      </c>
      <c r="E121" s="21">
        <f t="shared" si="11"/>
        <v>6812.5</v>
      </c>
      <c r="F121" s="36">
        <f t="shared" si="8"/>
        <v>1735.1495726495723</v>
      </c>
      <c r="G121" s="21">
        <f t="shared" si="9"/>
        <v>4996</v>
      </c>
      <c r="H121" s="27">
        <f t="shared" si="10"/>
        <v>3551.6495726495723</v>
      </c>
      <c r="I121" s="9"/>
      <c r="J121" s="9"/>
    </row>
    <row r="122" spans="2:10" ht="12.75">
      <c r="B122" s="5">
        <v>197000</v>
      </c>
      <c r="C122" s="5">
        <f t="shared" si="6"/>
        <v>102222.4358974359</v>
      </c>
      <c r="D122" s="12">
        <f t="shared" si="7"/>
        <v>8518.536324786326</v>
      </c>
      <c r="E122" s="21">
        <f t="shared" si="11"/>
        <v>6812.5</v>
      </c>
      <c r="F122" s="36">
        <f t="shared" si="8"/>
        <v>1706.036324786326</v>
      </c>
      <c r="G122" s="21">
        <f t="shared" si="9"/>
        <v>4996</v>
      </c>
      <c r="H122" s="27">
        <f t="shared" si="10"/>
        <v>3522.536324786326</v>
      </c>
      <c r="I122" s="9"/>
      <c r="J122" s="9"/>
    </row>
    <row r="123" spans="2:10" ht="12.75">
      <c r="B123" s="5">
        <v>198000</v>
      </c>
      <c r="C123" s="5">
        <f t="shared" si="6"/>
        <v>101873.07692307692</v>
      </c>
      <c r="D123" s="12">
        <f t="shared" si="7"/>
        <v>8489.423076923076</v>
      </c>
      <c r="E123" s="21">
        <f t="shared" si="11"/>
        <v>6812.5</v>
      </c>
      <c r="F123" s="36">
        <f t="shared" si="8"/>
        <v>1676.9230769230762</v>
      </c>
      <c r="G123" s="21">
        <f t="shared" si="9"/>
        <v>4996</v>
      </c>
      <c r="H123" s="27">
        <f t="shared" si="10"/>
        <v>3493.423076923076</v>
      </c>
      <c r="I123" s="9"/>
      <c r="J123" s="9"/>
    </row>
    <row r="124" spans="2:10" ht="12.75">
      <c r="B124" s="5">
        <v>199000</v>
      </c>
      <c r="C124" s="5">
        <f t="shared" si="6"/>
        <v>101523.71794871795</v>
      </c>
      <c r="D124" s="12">
        <f t="shared" si="7"/>
        <v>8460.30982905983</v>
      </c>
      <c r="E124" s="21">
        <f t="shared" si="11"/>
        <v>6812.5</v>
      </c>
      <c r="F124" s="36">
        <f t="shared" si="8"/>
        <v>1647.80982905983</v>
      </c>
      <c r="G124" s="21">
        <f t="shared" si="9"/>
        <v>4996</v>
      </c>
      <c r="H124" s="27">
        <f t="shared" si="10"/>
        <v>3464.30982905983</v>
      </c>
      <c r="I124" s="9"/>
      <c r="J124" s="9"/>
    </row>
    <row r="125" spans="2:10" ht="12.75">
      <c r="B125" s="5">
        <v>200000</v>
      </c>
      <c r="C125" s="5">
        <f t="shared" si="6"/>
        <v>101174.35897435897</v>
      </c>
      <c r="D125" s="12">
        <f t="shared" si="7"/>
        <v>8431.19658119658</v>
      </c>
      <c r="E125" s="21">
        <f t="shared" si="11"/>
        <v>6812.5</v>
      </c>
      <c r="F125" s="36">
        <f t="shared" si="8"/>
        <v>1618.6965811965802</v>
      </c>
      <c r="G125" s="21">
        <f t="shared" si="9"/>
        <v>4996</v>
      </c>
      <c r="H125" s="27">
        <f t="shared" si="10"/>
        <v>3435.19658119658</v>
      </c>
      <c r="I125" s="9"/>
      <c r="J125" s="9"/>
    </row>
    <row r="126" spans="2:10" ht="12.75">
      <c r="B126" s="5">
        <v>201000</v>
      </c>
      <c r="C126" s="5">
        <f t="shared" si="6"/>
        <v>100825</v>
      </c>
      <c r="D126" s="12">
        <f t="shared" si="7"/>
        <v>8402.083333333334</v>
      </c>
      <c r="E126" s="21">
        <f t="shared" si="11"/>
        <v>6812.5</v>
      </c>
      <c r="F126" s="36">
        <f t="shared" si="8"/>
        <v>1589.583333333334</v>
      </c>
      <c r="G126" s="21">
        <f t="shared" si="9"/>
        <v>4996</v>
      </c>
      <c r="H126" s="27">
        <f t="shared" si="10"/>
        <v>3406.083333333334</v>
      </c>
      <c r="I126" s="9"/>
      <c r="J126" s="9"/>
    </row>
    <row r="127" spans="2:10" ht="12.75">
      <c r="B127" s="5">
        <v>202000</v>
      </c>
      <c r="C127" s="5">
        <f t="shared" si="6"/>
        <v>100475.64102564103</v>
      </c>
      <c r="D127" s="12">
        <f t="shared" si="7"/>
        <v>8372.970085470086</v>
      </c>
      <c r="E127" s="21">
        <f t="shared" si="11"/>
        <v>6812.5</v>
      </c>
      <c r="F127" s="36">
        <f t="shared" si="8"/>
        <v>1560.470085470086</v>
      </c>
      <c r="G127" s="21">
        <f t="shared" si="9"/>
        <v>4996</v>
      </c>
      <c r="H127" s="27">
        <f t="shared" si="10"/>
        <v>3376.970085470086</v>
      </c>
      <c r="I127" s="9"/>
      <c r="J127" s="9"/>
    </row>
    <row r="128" spans="2:10" ht="12.75">
      <c r="B128" s="5">
        <v>203000</v>
      </c>
      <c r="C128" s="5">
        <f t="shared" si="6"/>
        <v>100126.28205128206</v>
      </c>
      <c r="D128" s="12">
        <f t="shared" si="7"/>
        <v>8343.856837606838</v>
      </c>
      <c r="E128" s="21">
        <f t="shared" si="11"/>
        <v>6812.5</v>
      </c>
      <c r="F128" s="36">
        <f t="shared" si="8"/>
        <v>1531.3568376068379</v>
      </c>
      <c r="G128" s="21">
        <f t="shared" si="9"/>
        <v>4996</v>
      </c>
      <c r="H128" s="27">
        <f t="shared" si="10"/>
        <v>3347.856837606838</v>
      </c>
      <c r="I128" s="9"/>
      <c r="J128" s="9"/>
    </row>
    <row r="129" spans="2:10" ht="12.75">
      <c r="B129" s="5">
        <v>204000</v>
      </c>
      <c r="C129" s="5">
        <f t="shared" si="6"/>
        <v>99776.92307692308</v>
      </c>
      <c r="D129" s="12">
        <f t="shared" si="7"/>
        <v>8314.74358974359</v>
      </c>
      <c r="E129" s="21">
        <f t="shared" si="11"/>
        <v>6812.5</v>
      </c>
      <c r="F129" s="36">
        <f t="shared" si="8"/>
        <v>1502.2435897435898</v>
      </c>
      <c r="G129" s="21">
        <f t="shared" si="9"/>
        <v>4996</v>
      </c>
      <c r="H129" s="27">
        <f t="shared" si="10"/>
        <v>3318.74358974359</v>
      </c>
      <c r="I129" s="9"/>
      <c r="J129" s="9"/>
    </row>
    <row r="130" spans="2:10" ht="12.75">
      <c r="B130" s="5">
        <v>205000</v>
      </c>
      <c r="C130" s="5">
        <f t="shared" si="6"/>
        <v>99427.5641025641</v>
      </c>
      <c r="D130" s="12">
        <f t="shared" si="7"/>
        <v>8285.630341880342</v>
      </c>
      <c r="E130" s="21">
        <f t="shared" si="11"/>
        <v>6812.5</v>
      </c>
      <c r="F130" s="36">
        <f t="shared" si="8"/>
        <v>1473.1303418803418</v>
      </c>
      <c r="G130" s="21">
        <f t="shared" si="9"/>
        <v>4996</v>
      </c>
      <c r="H130" s="27">
        <f t="shared" si="10"/>
        <v>3289.630341880342</v>
      </c>
      <c r="I130" s="9"/>
      <c r="J130" s="9"/>
    </row>
    <row r="131" spans="2:10" ht="12.75">
      <c r="B131" s="5">
        <v>206000</v>
      </c>
      <c r="C131" s="5">
        <f t="shared" si="6"/>
        <v>99078.20512820513</v>
      </c>
      <c r="D131" s="12">
        <f t="shared" si="7"/>
        <v>8256.517094017094</v>
      </c>
      <c r="E131" s="21">
        <f t="shared" si="11"/>
        <v>6812.5</v>
      </c>
      <c r="F131" s="36">
        <f t="shared" si="8"/>
        <v>1444.0170940170938</v>
      </c>
      <c r="G131" s="21">
        <f t="shared" si="9"/>
        <v>4996</v>
      </c>
      <c r="H131" s="27">
        <f t="shared" si="10"/>
        <v>3260.5170940170938</v>
      </c>
      <c r="I131" s="9"/>
      <c r="J131" s="9"/>
    </row>
    <row r="132" spans="2:10" ht="12.75">
      <c r="B132" s="5">
        <v>207000</v>
      </c>
      <c r="C132" s="5">
        <f t="shared" si="6"/>
        <v>98728.84615384616</v>
      </c>
      <c r="D132" s="12">
        <f t="shared" si="7"/>
        <v>8227.403846153846</v>
      </c>
      <c r="E132" s="21">
        <f t="shared" si="11"/>
        <v>6812.5</v>
      </c>
      <c r="F132" s="36">
        <f t="shared" si="8"/>
        <v>1414.9038461538457</v>
      </c>
      <c r="G132" s="21">
        <f t="shared" si="9"/>
        <v>4996</v>
      </c>
      <c r="H132" s="27">
        <f t="shared" si="10"/>
        <v>3231.4038461538457</v>
      </c>
      <c r="I132" s="9"/>
      <c r="J132" s="9"/>
    </row>
    <row r="133" spans="2:10" ht="12.75">
      <c r="B133" s="5">
        <v>208000</v>
      </c>
      <c r="C133" s="5">
        <f t="shared" si="6"/>
        <v>98379.48717948719</v>
      </c>
      <c r="D133" s="12">
        <f t="shared" si="7"/>
        <v>8198.2905982906</v>
      </c>
      <c r="E133" s="21">
        <f t="shared" si="11"/>
        <v>6812.5</v>
      </c>
      <c r="F133" s="36">
        <f t="shared" si="8"/>
        <v>1385.7905982905995</v>
      </c>
      <c r="G133" s="21">
        <f t="shared" si="9"/>
        <v>4996</v>
      </c>
      <c r="H133" s="27">
        <f t="shared" si="10"/>
        <v>3202.2905982905995</v>
      </c>
      <c r="I133" s="9"/>
      <c r="J133" s="9"/>
    </row>
    <row r="134" spans="2:10" ht="12.75">
      <c r="B134" s="5">
        <v>209000</v>
      </c>
      <c r="C134" s="5">
        <f t="shared" si="6"/>
        <v>98030.1282051282</v>
      </c>
      <c r="D134" s="12">
        <f t="shared" si="7"/>
        <v>8169.177350427351</v>
      </c>
      <c r="E134" s="21">
        <f t="shared" si="11"/>
        <v>6812.5</v>
      </c>
      <c r="F134" s="36">
        <f t="shared" si="8"/>
        <v>1356.6773504273506</v>
      </c>
      <c r="G134" s="21">
        <f t="shared" si="9"/>
        <v>4996</v>
      </c>
      <c r="H134" s="27">
        <f t="shared" si="10"/>
        <v>3173.1773504273506</v>
      </c>
      <c r="I134" s="9"/>
      <c r="J134" s="9"/>
    </row>
    <row r="135" spans="2:10" ht="12.75">
      <c r="B135" s="5">
        <v>210000</v>
      </c>
      <c r="C135" s="5">
        <f t="shared" si="6"/>
        <v>97680.76923076923</v>
      </c>
      <c r="D135" s="12">
        <f t="shared" si="7"/>
        <v>8140.0641025641025</v>
      </c>
      <c r="E135" s="21">
        <f t="shared" si="11"/>
        <v>6812.5</v>
      </c>
      <c r="F135" s="36">
        <f t="shared" si="8"/>
        <v>1327.5641025641025</v>
      </c>
      <c r="G135" s="21">
        <f t="shared" si="9"/>
        <v>4996</v>
      </c>
      <c r="H135" s="27">
        <f t="shared" si="10"/>
        <v>3144.0641025641025</v>
      </c>
      <c r="I135" s="9"/>
      <c r="J135" s="9"/>
    </row>
    <row r="136" spans="2:10" ht="12.75">
      <c r="B136" s="5">
        <v>211000</v>
      </c>
      <c r="C136" s="5">
        <f t="shared" si="6"/>
        <v>97331.41025641025</v>
      </c>
      <c r="D136" s="12">
        <f t="shared" si="7"/>
        <v>8110.9508547008545</v>
      </c>
      <c r="E136" s="21">
        <f t="shared" si="11"/>
        <v>6812.5</v>
      </c>
      <c r="F136" s="36">
        <f t="shared" si="8"/>
        <v>1298.4508547008545</v>
      </c>
      <c r="G136" s="21">
        <f t="shared" si="9"/>
        <v>4996</v>
      </c>
      <c r="H136" s="27">
        <f t="shared" si="10"/>
        <v>3114.9508547008545</v>
      </c>
      <c r="I136" s="9"/>
      <c r="J136" s="9"/>
    </row>
    <row r="137" spans="2:10" ht="12.75">
      <c r="B137" s="5">
        <v>212000</v>
      </c>
      <c r="C137" s="5">
        <f aca="true" t="shared" si="12" ref="C137:C200">81750-(B137-84000)/(318000-84000)*81750+59950</f>
        <v>96982.05128205128</v>
      </c>
      <c r="D137" s="12">
        <f t="shared" si="7"/>
        <v>8081.8376068376065</v>
      </c>
      <c r="E137" s="21">
        <f t="shared" si="11"/>
        <v>6812.5</v>
      </c>
      <c r="F137" s="36">
        <f t="shared" si="8"/>
        <v>1269.3376068376065</v>
      </c>
      <c r="G137" s="21">
        <f t="shared" si="9"/>
        <v>4996</v>
      </c>
      <c r="H137" s="27">
        <f t="shared" si="10"/>
        <v>3085.8376068376065</v>
      </c>
      <c r="I137" s="9"/>
      <c r="J137" s="9"/>
    </row>
    <row r="138" spans="2:10" ht="12.75">
      <c r="B138" s="5">
        <v>213000</v>
      </c>
      <c r="C138" s="5">
        <f t="shared" si="12"/>
        <v>96632.69230769231</v>
      </c>
      <c r="D138" s="12">
        <f aca="true" t="shared" si="13" ref="D138:D201">C138/12</f>
        <v>8052.724358974359</v>
      </c>
      <c r="E138" s="21">
        <f t="shared" si="11"/>
        <v>6812.5</v>
      </c>
      <c r="F138" s="36">
        <f aca="true" t="shared" si="14" ref="F138:F201">+D138-E138</f>
        <v>1240.2243589743593</v>
      </c>
      <c r="G138" s="21">
        <f aca="true" t="shared" si="15" ref="G138:G201">+IF(D138/2&gt;4996,D138/2,4996)</f>
        <v>4996</v>
      </c>
      <c r="H138" s="27">
        <f aca="true" t="shared" si="16" ref="H138:H201">+D138-G138</f>
        <v>3056.7243589743593</v>
      </c>
      <c r="I138" s="9"/>
      <c r="J138" s="9"/>
    </row>
    <row r="139" spans="2:10" ht="12.75">
      <c r="B139" s="5">
        <v>214000</v>
      </c>
      <c r="C139" s="5">
        <f t="shared" si="12"/>
        <v>96283.33333333333</v>
      </c>
      <c r="D139" s="12">
        <f t="shared" si="13"/>
        <v>8023.61111111111</v>
      </c>
      <c r="E139" s="21">
        <f aca="true" t="shared" si="17" ref="E139:E202">IF(D139&gt;$E$9,$E$9,D139)</f>
        <v>6812.5</v>
      </c>
      <c r="F139" s="36">
        <f t="shared" si="14"/>
        <v>1211.1111111111104</v>
      </c>
      <c r="G139" s="21">
        <f t="shared" si="15"/>
        <v>4996</v>
      </c>
      <c r="H139" s="27">
        <f t="shared" si="16"/>
        <v>3027.6111111111104</v>
      </c>
      <c r="I139" s="9"/>
      <c r="J139" s="9"/>
    </row>
    <row r="140" spans="2:10" ht="12.75">
      <c r="B140" s="5">
        <v>215000</v>
      </c>
      <c r="C140" s="5">
        <f t="shared" si="12"/>
        <v>95933.97435897436</v>
      </c>
      <c r="D140" s="12">
        <f t="shared" si="13"/>
        <v>7994.497863247863</v>
      </c>
      <c r="E140" s="21">
        <f t="shared" si="17"/>
        <v>6812.5</v>
      </c>
      <c r="F140" s="36">
        <f t="shared" si="14"/>
        <v>1181.9978632478633</v>
      </c>
      <c r="G140" s="21">
        <f t="shared" si="15"/>
        <v>4996</v>
      </c>
      <c r="H140" s="27">
        <f t="shared" si="16"/>
        <v>2998.4978632478633</v>
      </c>
      <c r="I140" s="9"/>
      <c r="J140" s="9"/>
    </row>
    <row r="141" spans="2:10" ht="12.75">
      <c r="B141" s="5">
        <v>216000</v>
      </c>
      <c r="C141" s="5">
        <f t="shared" si="12"/>
        <v>95584.61538461538</v>
      </c>
      <c r="D141" s="12">
        <f t="shared" si="13"/>
        <v>7965.384615384614</v>
      </c>
      <c r="E141" s="21">
        <f t="shared" si="17"/>
        <v>6812.5</v>
      </c>
      <c r="F141" s="36">
        <f t="shared" si="14"/>
        <v>1152.8846153846143</v>
      </c>
      <c r="G141" s="21">
        <f t="shared" si="15"/>
        <v>4996</v>
      </c>
      <c r="H141" s="27">
        <f t="shared" si="16"/>
        <v>2969.3846153846143</v>
      </c>
      <c r="I141" s="9"/>
      <c r="J141" s="9"/>
    </row>
    <row r="142" spans="2:10" ht="12.75">
      <c r="B142" s="5">
        <v>217000</v>
      </c>
      <c r="C142" s="5">
        <f t="shared" si="12"/>
        <v>95235.2564102564</v>
      </c>
      <c r="D142" s="12">
        <f t="shared" si="13"/>
        <v>7936.271367521367</v>
      </c>
      <c r="E142" s="21">
        <f t="shared" si="17"/>
        <v>6812.5</v>
      </c>
      <c r="F142" s="36">
        <f t="shared" si="14"/>
        <v>1123.7713675213672</v>
      </c>
      <c r="G142" s="21">
        <f t="shared" si="15"/>
        <v>4996</v>
      </c>
      <c r="H142" s="27">
        <f t="shared" si="16"/>
        <v>2940.271367521367</v>
      </c>
      <c r="I142" s="9"/>
      <c r="J142" s="9"/>
    </row>
    <row r="143" spans="2:10" ht="12.75">
      <c r="B143" s="5">
        <v>218000</v>
      </c>
      <c r="C143" s="5">
        <f t="shared" si="12"/>
        <v>94885.89743589744</v>
      </c>
      <c r="D143" s="12">
        <f t="shared" si="13"/>
        <v>7907.15811965812</v>
      </c>
      <c r="E143" s="21">
        <f t="shared" si="17"/>
        <v>6812.5</v>
      </c>
      <c r="F143" s="36">
        <f t="shared" si="14"/>
        <v>1094.65811965812</v>
      </c>
      <c r="G143" s="21">
        <f t="shared" si="15"/>
        <v>4996</v>
      </c>
      <c r="H143" s="27">
        <f t="shared" si="16"/>
        <v>2911.15811965812</v>
      </c>
      <c r="I143" s="9"/>
      <c r="J143" s="9"/>
    </row>
    <row r="144" spans="2:10" ht="12.75">
      <c r="B144" s="5">
        <v>219000</v>
      </c>
      <c r="C144" s="5">
        <f t="shared" si="12"/>
        <v>94536.53846153847</v>
      </c>
      <c r="D144" s="12">
        <f t="shared" si="13"/>
        <v>7878.044871794872</v>
      </c>
      <c r="E144" s="21">
        <f t="shared" si="17"/>
        <v>6812.5</v>
      </c>
      <c r="F144" s="36">
        <f t="shared" si="14"/>
        <v>1065.544871794872</v>
      </c>
      <c r="G144" s="21">
        <f t="shared" si="15"/>
        <v>4996</v>
      </c>
      <c r="H144" s="27">
        <f t="shared" si="16"/>
        <v>2882.044871794872</v>
      </c>
      <c r="I144" s="9"/>
      <c r="J144" s="9"/>
    </row>
    <row r="145" spans="2:10" ht="12.75">
      <c r="B145" s="5">
        <v>220000</v>
      </c>
      <c r="C145" s="5">
        <f t="shared" si="12"/>
        <v>94187.17948717948</v>
      </c>
      <c r="D145" s="12">
        <f t="shared" si="13"/>
        <v>7848.931623931624</v>
      </c>
      <c r="E145" s="21">
        <f t="shared" si="17"/>
        <v>6812.5</v>
      </c>
      <c r="F145" s="36">
        <f t="shared" si="14"/>
        <v>1036.431623931624</v>
      </c>
      <c r="G145" s="21">
        <f t="shared" si="15"/>
        <v>4996</v>
      </c>
      <c r="H145" s="27">
        <f t="shared" si="16"/>
        <v>2852.931623931624</v>
      </c>
      <c r="I145" s="9"/>
      <c r="J145" s="9"/>
    </row>
    <row r="146" spans="2:10" ht="12.75">
      <c r="B146" s="5">
        <v>221000</v>
      </c>
      <c r="C146" s="5">
        <f t="shared" si="12"/>
        <v>93837.8205128205</v>
      </c>
      <c r="D146" s="12">
        <f t="shared" si="13"/>
        <v>7819.818376068375</v>
      </c>
      <c r="E146" s="21">
        <f t="shared" si="17"/>
        <v>6812.5</v>
      </c>
      <c r="F146" s="36">
        <f t="shared" si="14"/>
        <v>1007.3183760683751</v>
      </c>
      <c r="G146" s="21">
        <f t="shared" si="15"/>
        <v>4996</v>
      </c>
      <c r="H146" s="27">
        <f t="shared" si="16"/>
        <v>2823.818376068375</v>
      </c>
      <c r="I146" s="9"/>
      <c r="J146" s="9"/>
    </row>
    <row r="147" spans="2:10" ht="12.75">
      <c r="B147" s="5">
        <v>222000</v>
      </c>
      <c r="C147" s="5">
        <f t="shared" si="12"/>
        <v>93488.46153846153</v>
      </c>
      <c r="D147" s="12">
        <f t="shared" si="13"/>
        <v>7790.705128205128</v>
      </c>
      <c r="E147" s="21">
        <f t="shared" si="17"/>
        <v>6812.5</v>
      </c>
      <c r="F147" s="36">
        <f t="shared" si="14"/>
        <v>978.205128205128</v>
      </c>
      <c r="G147" s="21">
        <f t="shared" si="15"/>
        <v>4996</v>
      </c>
      <c r="H147" s="27">
        <f t="shared" si="16"/>
        <v>2794.705128205128</v>
      </c>
      <c r="I147" s="9"/>
      <c r="J147" s="9"/>
    </row>
    <row r="148" spans="2:10" ht="12.75">
      <c r="B148" s="5">
        <v>223000</v>
      </c>
      <c r="C148" s="5">
        <f t="shared" si="12"/>
        <v>93139.10256410256</v>
      </c>
      <c r="D148" s="12">
        <f t="shared" si="13"/>
        <v>7761.59188034188</v>
      </c>
      <c r="E148" s="21">
        <f t="shared" si="17"/>
        <v>6812.5</v>
      </c>
      <c r="F148" s="36">
        <f t="shared" si="14"/>
        <v>949.0918803418799</v>
      </c>
      <c r="G148" s="21">
        <f t="shared" si="15"/>
        <v>4996</v>
      </c>
      <c r="H148" s="27">
        <f t="shared" si="16"/>
        <v>2765.59188034188</v>
      </c>
      <c r="I148" s="9"/>
      <c r="J148" s="9"/>
    </row>
    <row r="149" spans="2:10" ht="12.75">
      <c r="B149" s="5">
        <v>224000</v>
      </c>
      <c r="C149" s="5">
        <f t="shared" si="12"/>
        <v>92789.7435897436</v>
      </c>
      <c r="D149" s="12">
        <f t="shared" si="13"/>
        <v>7732.478632478633</v>
      </c>
      <c r="E149" s="21">
        <f t="shared" si="17"/>
        <v>6812.5</v>
      </c>
      <c r="F149" s="36">
        <f t="shared" si="14"/>
        <v>919.9786324786328</v>
      </c>
      <c r="G149" s="21">
        <f t="shared" si="15"/>
        <v>4996</v>
      </c>
      <c r="H149" s="27">
        <f t="shared" si="16"/>
        <v>2736.478632478633</v>
      </c>
      <c r="I149" s="9"/>
      <c r="J149" s="9"/>
    </row>
    <row r="150" spans="2:10" ht="12.75">
      <c r="B150" s="5">
        <v>225000</v>
      </c>
      <c r="C150" s="5">
        <f t="shared" si="12"/>
        <v>92440.38461538462</v>
      </c>
      <c r="D150" s="12">
        <f t="shared" si="13"/>
        <v>7703.365384615386</v>
      </c>
      <c r="E150" s="21">
        <f t="shared" si="17"/>
        <v>6812.5</v>
      </c>
      <c r="F150" s="36">
        <f t="shared" si="14"/>
        <v>890.8653846153857</v>
      </c>
      <c r="G150" s="21">
        <f t="shared" si="15"/>
        <v>4996</v>
      </c>
      <c r="H150" s="27">
        <f t="shared" si="16"/>
        <v>2707.3653846153857</v>
      </c>
      <c r="I150" s="9"/>
      <c r="J150" s="9"/>
    </row>
    <row r="151" spans="2:10" ht="12.75">
      <c r="B151" s="5">
        <v>226000</v>
      </c>
      <c r="C151" s="5">
        <f t="shared" si="12"/>
        <v>92091.02564102566</v>
      </c>
      <c r="D151" s="12">
        <f t="shared" si="13"/>
        <v>7674.252136752138</v>
      </c>
      <c r="E151" s="21">
        <f t="shared" si="17"/>
        <v>6812.5</v>
      </c>
      <c r="F151" s="36">
        <f t="shared" si="14"/>
        <v>861.7521367521376</v>
      </c>
      <c r="G151" s="21">
        <f t="shared" si="15"/>
        <v>4996</v>
      </c>
      <c r="H151" s="27">
        <f t="shared" si="16"/>
        <v>2678.2521367521376</v>
      </c>
      <c r="I151" s="9"/>
      <c r="J151" s="9"/>
    </row>
    <row r="152" spans="2:10" ht="12.75">
      <c r="B152" s="5">
        <v>227000</v>
      </c>
      <c r="C152" s="5">
        <f t="shared" si="12"/>
        <v>91741.66666666666</v>
      </c>
      <c r="D152" s="12">
        <f t="shared" si="13"/>
        <v>7645.138888888888</v>
      </c>
      <c r="E152" s="21">
        <f t="shared" si="17"/>
        <v>6812.5</v>
      </c>
      <c r="F152" s="36">
        <f t="shared" si="14"/>
        <v>832.6388888888878</v>
      </c>
      <c r="G152" s="21">
        <f t="shared" si="15"/>
        <v>4996</v>
      </c>
      <c r="H152" s="27">
        <f t="shared" si="16"/>
        <v>2649.138888888888</v>
      </c>
      <c r="I152" s="9"/>
      <c r="J152" s="9"/>
    </row>
    <row r="153" spans="2:10" ht="12.75">
      <c r="B153" s="5">
        <v>228000</v>
      </c>
      <c r="C153" s="5">
        <f t="shared" si="12"/>
        <v>91392.30769230769</v>
      </c>
      <c r="D153" s="12">
        <f t="shared" si="13"/>
        <v>7616.025641025641</v>
      </c>
      <c r="E153" s="21">
        <f t="shared" si="17"/>
        <v>6812.5</v>
      </c>
      <c r="F153" s="36">
        <f t="shared" si="14"/>
        <v>803.5256410256407</v>
      </c>
      <c r="G153" s="21">
        <f t="shared" si="15"/>
        <v>4996</v>
      </c>
      <c r="H153" s="27">
        <f t="shared" si="16"/>
        <v>2620.0256410256407</v>
      </c>
      <c r="I153" s="9"/>
      <c r="J153" s="9"/>
    </row>
    <row r="154" spans="2:10" ht="12.75">
      <c r="B154" s="5">
        <v>229000</v>
      </c>
      <c r="C154" s="5">
        <f t="shared" si="12"/>
        <v>91042.94871794872</v>
      </c>
      <c r="D154" s="12">
        <f t="shared" si="13"/>
        <v>7586.9123931623935</v>
      </c>
      <c r="E154" s="21">
        <f t="shared" si="17"/>
        <v>6812.5</v>
      </c>
      <c r="F154" s="36">
        <f t="shared" si="14"/>
        <v>774.4123931623935</v>
      </c>
      <c r="G154" s="21">
        <f t="shared" si="15"/>
        <v>4996</v>
      </c>
      <c r="H154" s="27">
        <f t="shared" si="16"/>
        <v>2590.9123931623935</v>
      </c>
      <c r="I154" s="9"/>
      <c r="J154" s="9"/>
    </row>
    <row r="155" spans="2:10" ht="12.75">
      <c r="B155" s="5">
        <v>230000</v>
      </c>
      <c r="C155" s="5">
        <f t="shared" si="12"/>
        <v>90693.58974358975</v>
      </c>
      <c r="D155" s="12">
        <f t="shared" si="13"/>
        <v>7557.7991452991455</v>
      </c>
      <c r="E155" s="21">
        <f t="shared" si="17"/>
        <v>6812.5</v>
      </c>
      <c r="F155" s="36">
        <f t="shared" si="14"/>
        <v>745.2991452991455</v>
      </c>
      <c r="G155" s="21">
        <f t="shared" si="15"/>
        <v>4996</v>
      </c>
      <c r="H155" s="27">
        <f t="shared" si="16"/>
        <v>2561.7991452991455</v>
      </c>
      <c r="I155" s="9"/>
      <c r="J155" s="9"/>
    </row>
    <row r="156" spans="2:10" ht="12.75">
      <c r="B156" s="5">
        <v>231000</v>
      </c>
      <c r="C156" s="5">
        <f t="shared" si="12"/>
        <v>90344.23076923078</v>
      </c>
      <c r="D156" s="12">
        <f t="shared" si="13"/>
        <v>7528.685897435898</v>
      </c>
      <c r="E156" s="21">
        <f t="shared" si="17"/>
        <v>6812.5</v>
      </c>
      <c r="F156" s="36">
        <f t="shared" si="14"/>
        <v>716.1858974358984</v>
      </c>
      <c r="G156" s="21">
        <f t="shared" si="15"/>
        <v>4996</v>
      </c>
      <c r="H156" s="27">
        <f t="shared" si="16"/>
        <v>2532.6858974358984</v>
      </c>
      <c r="I156" s="9"/>
      <c r="J156" s="9"/>
    </row>
    <row r="157" spans="2:10" ht="12.75">
      <c r="B157" s="5">
        <v>232000</v>
      </c>
      <c r="C157" s="5">
        <f t="shared" si="12"/>
        <v>89994.8717948718</v>
      </c>
      <c r="D157" s="12">
        <f t="shared" si="13"/>
        <v>7499.572649572649</v>
      </c>
      <c r="E157" s="21">
        <f t="shared" si="17"/>
        <v>6812.5</v>
      </c>
      <c r="F157" s="36">
        <f t="shared" si="14"/>
        <v>687.0726495726494</v>
      </c>
      <c r="G157" s="21">
        <f t="shared" si="15"/>
        <v>4996</v>
      </c>
      <c r="H157" s="27">
        <f t="shared" si="16"/>
        <v>2503.5726495726494</v>
      </c>
      <c r="I157" s="9"/>
      <c r="J157" s="9"/>
    </row>
    <row r="158" spans="2:10" ht="12.75">
      <c r="B158" s="5">
        <v>233000</v>
      </c>
      <c r="C158" s="5">
        <f t="shared" si="12"/>
        <v>89645.51282051281</v>
      </c>
      <c r="D158" s="12">
        <f t="shared" si="13"/>
        <v>7470.459401709401</v>
      </c>
      <c r="E158" s="21">
        <f t="shared" si="17"/>
        <v>6812.5</v>
      </c>
      <c r="F158" s="36">
        <f t="shared" si="14"/>
        <v>657.9594017094014</v>
      </c>
      <c r="G158" s="21">
        <f t="shared" si="15"/>
        <v>4996</v>
      </c>
      <c r="H158" s="27">
        <f t="shared" si="16"/>
        <v>2474.4594017094014</v>
      </c>
      <c r="I158" s="9"/>
      <c r="J158" s="9"/>
    </row>
    <row r="159" spans="2:10" ht="12.75">
      <c r="B159" s="5">
        <v>234000</v>
      </c>
      <c r="C159" s="5">
        <f t="shared" si="12"/>
        <v>89296.15384615384</v>
      </c>
      <c r="D159" s="12">
        <f t="shared" si="13"/>
        <v>7441.346153846153</v>
      </c>
      <c r="E159" s="21">
        <f t="shared" si="17"/>
        <v>6812.5</v>
      </c>
      <c r="F159" s="36">
        <f t="shared" si="14"/>
        <v>628.8461538461534</v>
      </c>
      <c r="G159" s="21">
        <f t="shared" si="15"/>
        <v>4996</v>
      </c>
      <c r="H159" s="27">
        <f t="shared" si="16"/>
        <v>2445.3461538461534</v>
      </c>
      <c r="I159" s="9"/>
      <c r="J159" s="9"/>
    </row>
    <row r="160" spans="2:10" ht="12.75">
      <c r="B160" s="5">
        <v>235000</v>
      </c>
      <c r="C160" s="5">
        <f t="shared" si="12"/>
        <v>88946.79487179487</v>
      </c>
      <c r="D160" s="12">
        <f t="shared" si="13"/>
        <v>7412.232905982906</v>
      </c>
      <c r="E160" s="21">
        <f t="shared" si="17"/>
        <v>6812.5</v>
      </c>
      <c r="F160" s="36">
        <f t="shared" si="14"/>
        <v>599.7329059829062</v>
      </c>
      <c r="G160" s="21">
        <f t="shared" si="15"/>
        <v>4996</v>
      </c>
      <c r="H160" s="27">
        <f t="shared" si="16"/>
        <v>2416.2329059829062</v>
      </c>
      <c r="I160" s="9"/>
      <c r="J160" s="9"/>
    </row>
    <row r="161" spans="2:10" ht="12.75">
      <c r="B161" s="5">
        <v>236000</v>
      </c>
      <c r="C161" s="5">
        <f t="shared" si="12"/>
        <v>88597.4358974359</v>
      </c>
      <c r="D161" s="12">
        <f t="shared" si="13"/>
        <v>7383.119658119659</v>
      </c>
      <c r="E161" s="21">
        <f t="shared" si="17"/>
        <v>6812.5</v>
      </c>
      <c r="F161" s="36">
        <f t="shared" si="14"/>
        <v>570.6196581196591</v>
      </c>
      <c r="G161" s="21">
        <f t="shared" si="15"/>
        <v>4996</v>
      </c>
      <c r="H161" s="27">
        <f t="shared" si="16"/>
        <v>2387.119658119659</v>
      </c>
      <c r="I161" s="9"/>
      <c r="J161" s="9"/>
    </row>
    <row r="162" spans="2:10" ht="12.75">
      <c r="B162" s="5">
        <v>237000</v>
      </c>
      <c r="C162" s="5">
        <f t="shared" si="12"/>
        <v>88248.07692307692</v>
      </c>
      <c r="D162" s="12">
        <f t="shared" si="13"/>
        <v>7354.00641025641</v>
      </c>
      <c r="E162" s="21">
        <f t="shared" si="17"/>
        <v>6812.5</v>
      </c>
      <c r="F162" s="36">
        <f t="shared" si="14"/>
        <v>541.5064102564102</v>
      </c>
      <c r="G162" s="21">
        <f t="shared" si="15"/>
        <v>4996</v>
      </c>
      <c r="H162" s="27">
        <f t="shared" si="16"/>
        <v>2358.00641025641</v>
      </c>
      <c r="I162" s="9"/>
      <c r="J162" s="9"/>
    </row>
    <row r="163" spans="2:10" ht="12.75">
      <c r="B163" s="5">
        <v>238000</v>
      </c>
      <c r="C163" s="5">
        <f t="shared" si="12"/>
        <v>87898.71794871795</v>
      </c>
      <c r="D163" s="12">
        <f t="shared" si="13"/>
        <v>7324.893162393163</v>
      </c>
      <c r="E163" s="21">
        <f t="shared" si="17"/>
        <v>6812.5</v>
      </c>
      <c r="F163" s="36">
        <f t="shared" si="14"/>
        <v>512.393162393163</v>
      </c>
      <c r="G163" s="21">
        <f t="shared" si="15"/>
        <v>4996</v>
      </c>
      <c r="H163" s="27">
        <f t="shared" si="16"/>
        <v>2328.893162393163</v>
      </c>
      <c r="I163" s="9"/>
      <c r="J163" s="9"/>
    </row>
    <row r="164" spans="2:10" ht="12.75">
      <c r="B164" s="5">
        <v>239000</v>
      </c>
      <c r="C164" s="5">
        <f t="shared" si="12"/>
        <v>87549.35897435897</v>
      </c>
      <c r="D164" s="12">
        <f t="shared" si="13"/>
        <v>7295.779914529914</v>
      </c>
      <c r="E164" s="21">
        <f t="shared" si="17"/>
        <v>6812.5</v>
      </c>
      <c r="F164" s="36">
        <f t="shared" si="14"/>
        <v>483.2799145299141</v>
      </c>
      <c r="G164" s="21">
        <f t="shared" si="15"/>
        <v>4996</v>
      </c>
      <c r="H164" s="27">
        <f t="shared" si="16"/>
        <v>2299.779914529914</v>
      </c>
      <c r="I164" s="9"/>
      <c r="J164" s="9"/>
    </row>
    <row r="165" spans="2:10" ht="12.75">
      <c r="B165" s="5">
        <v>240000</v>
      </c>
      <c r="C165" s="5">
        <f t="shared" si="12"/>
        <v>87200</v>
      </c>
      <c r="D165" s="12">
        <f t="shared" si="13"/>
        <v>7266.666666666667</v>
      </c>
      <c r="E165" s="21">
        <f t="shared" si="17"/>
        <v>6812.5</v>
      </c>
      <c r="F165" s="36">
        <f t="shared" si="14"/>
        <v>454.16666666666697</v>
      </c>
      <c r="G165" s="21">
        <f t="shared" si="15"/>
        <v>4996</v>
      </c>
      <c r="H165" s="27">
        <f t="shared" si="16"/>
        <v>2270.666666666667</v>
      </c>
      <c r="I165" s="9"/>
      <c r="J165" s="9"/>
    </row>
    <row r="166" spans="2:10" ht="12.75">
      <c r="B166" s="5">
        <v>241000</v>
      </c>
      <c r="C166" s="5">
        <f t="shared" si="12"/>
        <v>86850.64102564103</v>
      </c>
      <c r="D166" s="12">
        <f t="shared" si="13"/>
        <v>7237.553418803419</v>
      </c>
      <c r="E166" s="21">
        <f t="shared" si="17"/>
        <v>6812.5</v>
      </c>
      <c r="F166" s="36">
        <f t="shared" si="14"/>
        <v>425.05341880341894</v>
      </c>
      <c r="G166" s="21">
        <f t="shared" si="15"/>
        <v>4996</v>
      </c>
      <c r="H166" s="27">
        <f t="shared" si="16"/>
        <v>2241.553418803419</v>
      </c>
      <c r="I166" s="9"/>
      <c r="J166" s="9"/>
    </row>
    <row r="167" spans="2:10" ht="12.75">
      <c r="B167" s="5">
        <v>242000</v>
      </c>
      <c r="C167" s="5">
        <f t="shared" si="12"/>
        <v>86501.28205128205</v>
      </c>
      <c r="D167" s="12">
        <f t="shared" si="13"/>
        <v>7208.440170940171</v>
      </c>
      <c r="E167" s="21">
        <f t="shared" si="17"/>
        <v>6812.5</v>
      </c>
      <c r="F167" s="36">
        <f t="shared" si="14"/>
        <v>395.9401709401709</v>
      </c>
      <c r="G167" s="21">
        <f t="shared" si="15"/>
        <v>4996</v>
      </c>
      <c r="H167" s="27">
        <f t="shared" si="16"/>
        <v>2212.440170940171</v>
      </c>
      <c r="I167" s="9"/>
      <c r="J167" s="9"/>
    </row>
    <row r="168" spans="2:10" ht="12.75">
      <c r="B168" s="5">
        <v>243000</v>
      </c>
      <c r="C168" s="5">
        <f t="shared" si="12"/>
        <v>86151.92307692308</v>
      </c>
      <c r="D168" s="12">
        <f t="shared" si="13"/>
        <v>7179.326923076923</v>
      </c>
      <c r="E168" s="21">
        <f t="shared" si="17"/>
        <v>6812.5</v>
      </c>
      <c r="F168" s="36">
        <f t="shared" si="14"/>
        <v>366.82692307692287</v>
      </c>
      <c r="G168" s="21">
        <f t="shared" si="15"/>
        <v>4996</v>
      </c>
      <c r="H168" s="27">
        <f t="shared" si="16"/>
        <v>2183.326923076923</v>
      </c>
      <c r="I168" s="9"/>
      <c r="J168" s="9"/>
    </row>
    <row r="169" spans="2:10" ht="12.75">
      <c r="B169" s="5">
        <v>244000</v>
      </c>
      <c r="C169" s="5">
        <f t="shared" si="12"/>
        <v>85802.5641025641</v>
      </c>
      <c r="D169" s="12">
        <f t="shared" si="13"/>
        <v>7150.213675213675</v>
      </c>
      <c r="E169" s="21">
        <f t="shared" si="17"/>
        <v>6812.5</v>
      </c>
      <c r="F169" s="36">
        <f t="shared" si="14"/>
        <v>337.71367521367483</v>
      </c>
      <c r="G169" s="21">
        <f t="shared" si="15"/>
        <v>4996</v>
      </c>
      <c r="H169" s="27">
        <f t="shared" si="16"/>
        <v>2154.213675213675</v>
      </c>
      <c r="I169" s="9"/>
      <c r="J169" s="9"/>
    </row>
    <row r="170" spans="2:10" ht="12.75">
      <c r="B170" s="5">
        <v>245000</v>
      </c>
      <c r="C170" s="5">
        <f t="shared" si="12"/>
        <v>85453.20512820513</v>
      </c>
      <c r="D170" s="12">
        <f t="shared" si="13"/>
        <v>7121.100427350427</v>
      </c>
      <c r="E170" s="21">
        <f t="shared" si="17"/>
        <v>6812.5</v>
      </c>
      <c r="F170" s="36">
        <f t="shared" si="14"/>
        <v>308.6004273504268</v>
      </c>
      <c r="G170" s="21">
        <f t="shared" si="15"/>
        <v>4996</v>
      </c>
      <c r="H170" s="27">
        <f t="shared" si="16"/>
        <v>2125.100427350427</v>
      </c>
      <c r="I170" s="9"/>
      <c r="J170" s="9"/>
    </row>
    <row r="171" spans="2:10" ht="12.75">
      <c r="B171" s="5">
        <v>246000</v>
      </c>
      <c r="C171" s="5">
        <f t="shared" si="12"/>
        <v>85103.84615384616</v>
      </c>
      <c r="D171" s="12">
        <f t="shared" si="13"/>
        <v>7091.98717948718</v>
      </c>
      <c r="E171" s="21">
        <f t="shared" si="17"/>
        <v>6812.5</v>
      </c>
      <c r="F171" s="36">
        <f t="shared" si="14"/>
        <v>279.4871794871797</v>
      </c>
      <c r="G171" s="21">
        <f t="shared" si="15"/>
        <v>4996</v>
      </c>
      <c r="H171" s="27">
        <f t="shared" si="16"/>
        <v>2095.9871794871797</v>
      </c>
      <c r="I171" s="9"/>
      <c r="J171" s="9"/>
    </row>
    <row r="172" spans="2:10" ht="12.75">
      <c r="B172" s="5">
        <v>247000</v>
      </c>
      <c r="C172" s="5">
        <f t="shared" si="12"/>
        <v>84754.48717948719</v>
      </c>
      <c r="D172" s="12">
        <f t="shared" si="13"/>
        <v>7062.873931623933</v>
      </c>
      <c r="E172" s="21">
        <f t="shared" si="17"/>
        <v>6812.5</v>
      </c>
      <c r="F172" s="36">
        <f t="shared" si="14"/>
        <v>250.37393162393255</v>
      </c>
      <c r="G172" s="21">
        <f t="shared" si="15"/>
        <v>4996</v>
      </c>
      <c r="H172" s="27">
        <f t="shared" si="16"/>
        <v>2066.8739316239325</v>
      </c>
      <c r="I172" s="9"/>
      <c r="J172" s="9"/>
    </row>
    <row r="173" spans="2:10" ht="12.75">
      <c r="B173" s="5">
        <v>248000</v>
      </c>
      <c r="C173" s="5">
        <f t="shared" si="12"/>
        <v>84405.12820512822</v>
      </c>
      <c r="D173" s="12">
        <f t="shared" si="13"/>
        <v>7033.7606837606845</v>
      </c>
      <c r="E173" s="21">
        <f t="shared" si="17"/>
        <v>6812.5</v>
      </c>
      <c r="F173" s="36">
        <f t="shared" si="14"/>
        <v>221.26068376068451</v>
      </c>
      <c r="G173" s="21">
        <f t="shared" si="15"/>
        <v>4996</v>
      </c>
      <c r="H173" s="27">
        <f t="shared" si="16"/>
        <v>2037.7606837606845</v>
      </c>
      <c r="I173" s="9"/>
      <c r="J173" s="9"/>
    </row>
    <row r="174" spans="2:10" ht="12.75">
      <c r="B174" s="5">
        <v>249000</v>
      </c>
      <c r="C174" s="5">
        <f t="shared" si="12"/>
        <v>84055.76923076922</v>
      </c>
      <c r="D174" s="12">
        <f t="shared" si="13"/>
        <v>7004.647435897435</v>
      </c>
      <c r="E174" s="21">
        <f t="shared" si="17"/>
        <v>6812.5</v>
      </c>
      <c r="F174" s="36">
        <f t="shared" si="14"/>
        <v>192.14743589743466</v>
      </c>
      <c r="G174" s="21">
        <f t="shared" si="15"/>
        <v>4996</v>
      </c>
      <c r="H174" s="27">
        <f t="shared" si="16"/>
        <v>2008.6474358974347</v>
      </c>
      <c r="I174" s="9"/>
      <c r="J174" s="9"/>
    </row>
    <row r="175" spans="2:10" ht="12.75">
      <c r="B175" s="5">
        <v>250000</v>
      </c>
      <c r="C175" s="5">
        <f t="shared" si="12"/>
        <v>83706.41025641025</v>
      </c>
      <c r="D175" s="12">
        <f t="shared" si="13"/>
        <v>6975.5341880341875</v>
      </c>
      <c r="E175" s="21">
        <f t="shared" si="17"/>
        <v>6812.5</v>
      </c>
      <c r="F175" s="36">
        <f t="shared" si="14"/>
        <v>163.03418803418754</v>
      </c>
      <c r="G175" s="21">
        <f t="shared" si="15"/>
        <v>4996</v>
      </c>
      <c r="H175" s="27">
        <f t="shared" si="16"/>
        <v>1979.5341880341875</v>
      </c>
      <c r="I175" s="9"/>
      <c r="J175" s="9"/>
    </row>
    <row r="176" spans="2:10" ht="12.75">
      <c r="B176" s="5">
        <v>251000</v>
      </c>
      <c r="C176" s="5">
        <f t="shared" si="12"/>
        <v>83357.05128205128</v>
      </c>
      <c r="D176" s="12">
        <f t="shared" si="13"/>
        <v>6946.42094017094</v>
      </c>
      <c r="E176" s="21">
        <f t="shared" si="17"/>
        <v>6812.5</v>
      </c>
      <c r="F176" s="36">
        <f t="shared" si="14"/>
        <v>133.9209401709404</v>
      </c>
      <c r="G176" s="21">
        <f t="shared" si="15"/>
        <v>4996</v>
      </c>
      <c r="H176" s="27">
        <f t="shared" si="16"/>
        <v>1950.4209401709404</v>
      </c>
      <c r="I176" s="9"/>
      <c r="J176" s="9"/>
    </row>
    <row r="177" spans="2:10" ht="12.75">
      <c r="B177" s="5">
        <v>252000</v>
      </c>
      <c r="C177" s="5">
        <f t="shared" si="12"/>
        <v>83007.69230769231</v>
      </c>
      <c r="D177" s="12">
        <f t="shared" si="13"/>
        <v>6917.307692307692</v>
      </c>
      <c r="E177" s="21">
        <f t="shared" si="17"/>
        <v>6812.5</v>
      </c>
      <c r="F177" s="36">
        <f t="shared" si="14"/>
        <v>104.80769230769238</v>
      </c>
      <c r="G177" s="21">
        <f t="shared" si="15"/>
        <v>4996</v>
      </c>
      <c r="H177" s="27">
        <f t="shared" si="16"/>
        <v>1921.3076923076924</v>
      </c>
      <c r="I177" s="9"/>
      <c r="J177" s="9"/>
    </row>
    <row r="178" spans="2:10" ht="12.75">
      <c r="B178" s="5">
        <v>253000</v>
      </c>
      <c r="C178" s="5">
        <f t="shared" si="12"/>
        <v>82658.33333333334</v>
      </c>
      <c r="D178" s="12">
        <f t="shared" si="13"/>
        <v>6888.194444444445</v>
      </c>
      <c r="E178" s="21">
        <f t="shared" si="17"/>
        <v>6812.5</v>
      </c>
      <c r="F178" s="36">
        <f t="shared" si="14"/>
        <v>75.69444444444525</v>
      </c>
      <c r="G178" s="21">
        <f t="shared" si="15"/>
        <v>4996</v>
      </c>
      <c r="H178" s="27">
        <f t="shared" si="16"/>
        <v>1892.1944444444453</v>
      </c>
      <c r="I178" s="9"/>
      <c r="J178" s="9"/>
    </row>
    <row r="179" spans="2:10" ht="12.75">
      <c r="B179" s="5">
        <v>254000</v>
      </c>
      <c r="C179" s="5">
        <f t="shared" si="12"/>
        <v>82308.97435897436</v>
      </c>
      <c r="D179" s="12">
        <f t="shared" si="13"/>
        <v>6859.081196581196</v>
      </c>
      <c r="E179" s="21">
        <f t="shared" si="17"/>
        <v>6812.5</v>
      </c>
      <c r="F179" s="36">
        <f t="shared" si="14"/>
        <v>46.58119658119631</v>
      </c>
      <c r="G179" s="21">
        <f t="shared" si="15"/>
        <v>4996</v>
      </c>
      <c r="H179" s="27">
        <f t="shared" si="16"/>
        <v>1863.0811965811963</v>
      </c>
      <c r="I179" s="9"/>
      <c r="J179" s="9"/>
    </row>
    <row r="180" spans="2:10" ht="12.75">
      <c r="B180" s="5">
        <v>255000</v>
      </c>
      <c r="C180" s="5">
        <f t="shared" si="12"/>
        <v>81959.61538461539</v>
      </c>
      <c r="D180" s="12">
        <f t="shared" si="13"/>
        <v>6829.967948717949</v>
      </c>
      <c r="E180" s="21">
        <f t="shared" si="17"/>
        <v>6812.5</v>
      </c>
      <c r="F180" s="36">
        <f t="shared" si="14"/>
        <v>17.467948717949184</v>
      </c>
      <c r="G180" s="21">
        <f t="shared" si="15"/>
        <v>4996</v>
      </c>
      <c r="H180" s="27">
        <f t="shared" si="16"/>
        <v>1833.9679487179492</v>
      </c>
      <c r="I180" s="9"/>
      <c r="J180" s="9"/>
    </row>
    <row r="181" spans="2:10" ht="12.75">
      <c r="B181" s="5">
        <v>256000</v>
      </c>
      <c r="C181" s="5">
        <f t="shared" si="12"/>
        <v>81610.2564102564</v>
      </c>
      <c r="D181" s="12">
        <f t="shared" si="13"/>
        <v>6800.8547008547</v>
      </c>
      <c r="E181" s="21">
        <f t="shared" si="17"/>
        <v>6800.8547008547</v>
      </c>
      <c r="F181" s="36">
        <f t="shared" si="14"/>
        <v>0</v>
      </c>
      <c r="G181" s="21">
        <f t="shared" si="15"/>
        <v>4996</v>
      </c>
      <c r="H181" s="27">
        <f t="shared" si="16"/>
        <v>1804.8547008547002</v>
      </c>
      <c r="I181" s="9"/>
      <c r="J181" s="9"/>
    </row>
    <row r="182" spans="2:10" ht="12.75">
      <c r="B182" s="5">
        <v>257000</v>
      </c>
      <c r="C182" s="5">
        <f t="shared" si="12"/>
        <v>81260.89743589744</v>
      </c>
      <c r="D182" s="12">
        <f t="shared" si="13"/>
        <v>6771.741452991453</v>
      </c>
      <c r="E182" s="21">
        <f t="shared" si="17"/>
        <v>6771.741452991453</v>
      </c>
      <c r="F182" s="36">
        <f t="shared" si="14"/>
        <v>0</v>
      </c>
      <c r="G182" s="21">
        <f t="shared" si="15"/>
        <v>4996</v>
      </c>
      <c r="H182" s="27">
        <f t="shared" si="16"/>
        <v>1775.7414529914531</v>
      </c>
      <c r="I182" s="9"/>
      <c r="J182" s="9"/>
    </row>
    <row r="183" spans="2:10" ht="12.75">
      <c r="B183" s="5">
        <v>258000</v>
      </c>
      <c r="C183" s="5">
        <f t="shared" si="12"/>
        <v>80911.53846153847</v>
      </c>
      <c r="D183" s="12">
        <f t="shared" si="13"/>
        <v>6742.628205128206</v>
      </c>
      <c r="E183" s="21">
        <f t="shared" si="17"/>
        <v>6742.628205128206</v>
      </c>
      <c r="F183" s="36">
        <f t="shared" si="14"/>
        <v>0</v>
      </c>
      <c r="G183" s="21">
        <f t="shared" si="15"/>
        <v>4996</v>
      </c>
      <c r="H183" s="27">
        <f t="shared" si="16"/>
        <v>1746.628205128206</v>
      </c>
      <c r="I183" s="9"/>
      <c r="J183" s="9"/>
    </row>
    <row r="184" spans="2:10" ht="12.75">
      <c r="B184" s="5">
        <v>259000</v>
      </c>
      <c r="C184" s="5">
        <f t="shared" si="12"/>
        <v>80562.17948717948</v>
      </c>
      <c r="D184" s="12">
        <f t="shared" si="13"/>
        <v>6713.514957264957</v>
      </c>
      <c r="E184" s="21">
        <f t="shared" si="17"/>
        <v>6713.514957264957</v>
      </c>
      <c r="F184" s="36">
        <f t="shared" si="14"/>
        <v>0</v>
      </c>
      <c r="G184" s="21">
        <f t="shared" si="15"/>
        <v>4996</v>
      </c>
      <c r="H184" s="27">
        <f t="shared" si="16"/>
        <v>1717.514957264957</v>
      </c>
      <c r="I184" s="9"/>
      <c r="J184" s="9"/>
    </row>
    <row r="185" spans="2:10" ht="12.75">
      <c r="B185" s="5">
        <v>260000</v>
      </c>
      <c r="C185" s="5">
        <f t="shared" si="12"/>
        <v>80212.82051282052</v>
      </c>
      <c r="D185" s="12">
        <f t="shared" si="13"/>
        <v>6684.40170940171</v>
      </c>
      <c r="E185" s="21">
        <f t="shared" si="17"/>
        <v>6684.40170940171</v>
      </c>
      <c r="F185" s="36">
        <f t="shared" si="14"/>
        <v>0</v>
      </c>
      <c r="G185" s="21">
        <f t="shared" si="15"/>
        <v>4996</v>
      </c>
      <c r="H185" s="27">
        <f t="shared" si="16"/>
        <v>1688.40170940171</v>
      </c>
      <c r="I185" s="9"/>
      <c r="J185" s="9"/>
    </row>
    <row r="186" spans="2:10" ht="12.75">
      <c r="B186" s="5">
        <v>261000</v>
      </c>
      <c r="C186" s="5">
        <f t="shared" si="12"/>
        <v>79863.46153846153</v>
      </c>
      <c r="D186" s="12">
        <f t="shared" si="13"/>
        <v>6655.288461538461</v>
      </c>
      <c r="E186" s="21">
        <f t="shared" si="17"/>
        <v>6655.288461538461</v>
      </c>
      <c r="F186" s="36">
        <f t="shared" si="14"/>
        <v>0</v>
      </c>
      <c r="G186" s="21">
        <f t="shared" si="15"/>
        <v>4996</v>
      </c>
      <c r="H186" s="27">
        <f t="shared" si="16"/>
        <v>1659.288461538461</v>
      </c>
      <c r="I186" s="9"/>
      <c r="J186" s="9"/>
    </row>
    <row r="187" spans="2:10" ht="12.75">
      <c r="B187" s="5">
        <v>262000</v>
      </c>
      <c r="C187" s="5">
        <f t="shared" si="12"/>
        <v>79514.10256410256</v>
      </c>
      <c r="D187" s="12">
        <f t="shared" si="13"/>
        <v>6626.175213675214</v>
      </c>
      <c r="E187" s="21">
        <f t="shared" si="17"/>
        <v>6626.175213675214</v>
      </c>
      <c r="F187" s="36">
        <f t="shared" si="14"/>
        <v>0</v>
      </c>
      <c r="G187" s="21">
        <f t="shared" si="15"/>
        <v>4996</v>
      </c>
      <c r="H187" s="27">
        <f t="shared" si="16"/>
        <v>1630.1752136752139</v>
      </c>
      <c r="I187" s="9"/>
      <c r="J187" s="9"/>
    </row>
    <row r="188" spans="2:10" ht="12.75">
      <c r="B188" s="5">
        <v>263000</v>
      </c>
      <c r="C188" s="5">
        <f t="shared" si="12"/>
        <v>79164.7435897436</v>
      </c>
      <c r="D188" s="12">
        <f t="shared" si="13"/>
        <v>6597.061965811966</v>
      </c>
      <c r="E188" s="21">
        <f t="shared" si="17"/>
        <v>6597.061965811966</v>
      </c>
      <c r="F188" s="36">
        <f t="shared" si="14"/>
        <v>0</v>
      </c>
      <c r="G188" s="21">
        <f t="shared" si="15"/>
        <v>4996</v>
      </c>
      <c r="H188" s="27">
        <f t="shared" si="16"/>
        <v>1601.0619658119658</v>
      </c>
      <c r="I188" s="9"/>
      <c r="J188" s="9"/>
    </row>
    <row r="189" spans="2:10" ht="12.75">
      <c r="B189" s="5">
        <v>264000</v>
      </c>
      <c r="C189" s="5">
        <f t="shared" si="12"/>
        <v>78815.38461538461</v>
      </c>
      <c r="D189" s="12">
        <f t="shared" si="13"/>
        <v>6567.948717948718</v>
      </c>
      <c r="E189" s="21">
        <f t="shared" si="17"/>
        <v>6567.948717948718</v>
      </c>
      <c r="F189" s="36">
        <f t="shared" si="14"/>
        <v>0</v>
      </c>
      <c r="G189" s="21">
        <f t="shared" si="15"/>
        <v>4996</v>
      </c>
      <c r="H189" s="27">
        <f t="shared" si="16"/>
        <v>1571.9487179487178</v>
      </c>
      <c r="I189" s="9"/>
      <c r="J189" s="9"/>
    </row>
    <row r="190" spans="2:10" ht="12.75">
      <c r="B190" s="5">
        <v>265000</v>
      </c>
      <c r="C190" s="5">
        <f t="shared" si="12"/>
        <v>78466.02564102564</v>
      </c>
      <c r="D190" s="12">
        <f t="shared" si="13"/>
        <v>6538.83547008547</v>
      </c>
      <c r="E190" s="21">
        <f t="shared" si="17"/>
        <v>6538.83547008547</v>
      </c>
      <c r="F190" s="36">
        <f t="shared" si="14"/>
        <v>0</v>
      </c>
      <c r="G190" s="21">
        <f t="shared" si="15"/>
        <v>4996</v>
      </c>
      <c r="H190" s="27">
        <f t="shared" si="16"/>
        <v>1542.8354700854698</v>
      </c>
      <c r="I190" s="9"/>
      <c r="J190" s="9"/>
    </row>
    <row r="191" spans="2:10" ht="12.75">
      <c r="B191" s="5">
        <v>266000</v>
      </c>
      <c r="C191" s="5">
        <f t="shared" si="12"/>
        <v>78116.66666666666</v>
      </c>
      <c r="D191" s="12">
        <f t="shared" si="13"/>
        <v>6509.722222222222</v>
      </c>
      <c r="E191" s="21">
        <f t="shared" si="17"/>
        <v>6509.722222222222</v>
      </c>
      <c r="F191" s="36">
        <f t="shared" si="14"/>
        <v>0</v>
      </c>
      <c r="G191" s="21">
        <f t="shared" si="15"/>
        <v>4996</v>
      </c>
      <c r="H191" s="27">
        <f t="shared" si="16"/>
        <v>1513.7222222222217</v>
      </c>
      <c r="I191" s="9"/>
      <c r="J191" s="9"/>
    </row>
    <row r="192" spans="2:10" ht="12.75">
      <c r="B192" s="5">
        <v>267000</v>
      </c>
      <c r="C192" s="5">
        <f t="shared" si="12"/>
        <v>77767.30769230769</v>
      </c>
      <c r="D192" s="12">
        <f t="shared" si="13"/>
        <v>6480.608974358974</v>
      </c>
      <c r="E192" s="21">
        <f t="shared" si="17"/>
        <v>6480.608974358974</v>
      </c>
      <c r="F192" s="36">
        <f t="shared" si="14"/>
        <v>0</v>
      </c>
      <c r="G192" s="21">
        <f t="shared" si="15"/>
        <v>4996</v>
      </c>
      <c r="H192" s="27">
        <f t="shared" si="16"/>
        <v>1484.6089743589737</v>
      </c>
      <c r="I192" s="9"/>
      <c r="J192" s="9"/>
    </row>
    <row r="193" spans="2:10" ht="12.75">
      <c r="B193" s="5">
        <v>268000</v>
      </c>
      <c r="C193" s="5">
        <f t="shared" si="12"/>
        <v>77417.94871794872</v>
      </c>
      <c r="D193" s="12">
        <f t="shared" si="13"/>
        <v>6451.495726495727</v>
      </c>
      <c r="E193" s="21">
        <f t="shared" si="17"/>
        <v>6451.495726495727</v>
      </c>
      <c r="F193" s="36">
        <f t="shared" si="14"/>
        <v>0</v>
      </c>
      <c r="G193" s="21">
        <f t="shared" si="15"/>
        <v>4996</v>
      </c>
      <c r="H193" s="27">
        <f t="shared" si="16"/>
        <v>1455.4957264957266</v>
      </c>
      <c r="I193" s="9"/>
      <c r="J193" s="9"/>
    </row>
    <row r="194" spans="2:10" ht="12.75">
      <c r="B194" s="5">
        <v>269000</v>
      </c>
      <c r="C194" s="5">
        <f t="shared" si="12"/>
        <v>77068.58974358975</v>
      </c>
      <c r="D194" s="12">
        <f t="shared" si="13"/>
        <v>6422.382478632479</v>
      </c>
      <c r="E194" s="21">
        <f t="shared" si="17"/>
        <v>6422.382478632479</v>
      </c>
      <c r="F194" s="36">
        <f t="shared" si="14"/>
        <v>0</v>
      </c>
      <c r="G194" s="21">
        <f t="shared" si="15"/>
        <v>4996</v>
      </c>
      <c r="H194" s="27">
        <f t="shared" si="16"/>
        <v>1426.3824786324794</v>
      </c>
      <c r="I194" s="9"/>
      <c r="J194" s="9"/>
    </row>
    <row r="195" spans="2:10" ht="12.75">
      <c r="B195" s="5">
        <v>270000</v>
      </c>
      <c r="C195" s="5">
        <f t="shared" si="12"/>
        <v>76719.23076923078</v>
      </c>
      <c r="D195" s="12">
        <f t="shared" si="13"/>
        <v>6393.269230769231</v>
      </c>
      <c r="E195" s="21">
        <f t="shared" si="17"/>
        <v>6393.269230769231</v>
      </c>
      <c r="F195" s="36">
        <f t="shared" si="14"/>
        <v>0</v>
      </c>
      <c r="G195" s="21">
        <f t="shared" si="15"/>
        <v>4996</v>
      </c>
      <c r="H195" s="27">
        <f t="shared" si="16"/>
        <v>1397.2692307692314</v>
      </c>
      <c r="I195" s="9"/>
      <c r="J195" s="9"/>
    </row>
    <row r="196" spans="2:10" ht="12.75">
      <c r="B196" s="5">
        <v>271000</v>
      </c>
      <c r="C196" s="5">
        <f t="shared" si="12"/>
        <v>76369.87179487178</v>
      </c>
      <c r="D196" s="12">
        <f t="shared" si="13"/>
        <v>6364.155982905982</v>
      </c>
      <c r="E196" s="21">
        <f t="shared" si="17"/>
        <v>6364.155982905982</v>
      </c>
      <c r="F196" s="36">
        <f t="shared" si="14"/>
        <v>0</v>
      </c>
      <c r="G196" s="21">
        <f t="shared" si="15"/>
        <v>4996</v>
      </c>
      <c r="H196" s="27">
        <f t="shared" si="16"/>
        <v>1368.1559829059815</v>
      </c>
      <c r="I196" s="9"/>
      <c r="J196" s="9"/>
    </row>
    <row r="197" spans="2:10" ht="12.75">
      <c r="B197" s="5">
        <v>272000</v>
      </c>
      <c r="C197" s="5">
        <f t="shared" si="12"/>
        <v>76020.51282051281</v>
      </c>
      <c r="D197" s="12">
        <f t="shared" si="13"/>
        <v>6335.042735042734</v>
      </c>
      <c r="E197" s="21">
        <f t="shared" si="17"/>
        <v>6335.042735042734</v>
      </c>
      <c r="F197" s="36">
        <f t="shared" si="14"/>
        <v>0</v>
      </c>
      <c r="G197" s="21">
        <f t="shared" si="15"/>
        <v>4996</v>
      </c>
      <c r="H197" s="27">
        <f t="shared" si="16"/>
        <v>1339.0427350427344</v>
      </c>
      <c r="I197" s="9"/>
      <c r="J197" s="9"/>
    </row>
    <row r="198" spans="2:10" ht="12.75">
      <c r="B198" s="5">
        <v>273000</v>
      </c>
      <c r="C198" s="5">
        <f t="shared" si="12"/>
        <v>75671.15384615384</v>
      </c>
      <c r="D198" s="12">
        <f t="shared" si="13"/>
        <v>6305.929487179487</v>
      </c>
      <c r="E198" s="21">
        <f t="shared" si="17"/>
        <v>6305.929487179487</v>
      </c>
      <c r="F198" s="36">
        <f t="shared" si="14"/>
        <v>0</v>
      </c>
      <c r="G198" s="21">
        <f t="shared" si="15"/>
        <v>4996</v>
      </c>
      <c r="H198" s="27">
        <f t="shared" si="16"/>
        <v>1309.9294871794873</v>
      </c>
      <c r="I198" s="9"/>
      <c r="J198" s="9"/>
    </row>
    <row r="199" spans="2:10" ht="12.75">
      <c r="B199" s="5">
        <v>274000</v>
      </c>
      <c r="C199" s="5">
        <f t="shared" si="12"/>
        <v>75321.79487179487</v>
      </c>
      <c r="D199" s="12">
        <f t="shared" si="13"/>
        <v>6276.816239316239</v>
      </c>
      <c r="E199" s="21">
        <f t="shared" si="17"/>
        <v>6276.816239316239</v>
      </c>
      <c r="F199" s="36">
        <f t="shared" si="14"/>
        <v>0</v>
      </c>
      <c r="G199" s="21">
        <f t="shared" si="15"/>
        <v>4996</v>
      </c>
      <c r="H199" s="27">
        <f t="shared" si="16"/>
        <v>1280.8162393162393</v>
      </c>
      <c r="I199" s="9"/>
      <c r="J199" s="9"/>
    </row>
    <row r="200" spans="2:10" ht="12.75">
      <c r="B200" s="5">
        <v>275000</v>
      </c>
      <c r="C200" s="5">
        <f t="shared" si="12"/>
        <v>74972.4358974359</v>
      </c>
      <c r="D200" s="12">
        <f t="shared" si="13"/>
        <v>6247.702991452992</v>
      </c>
      <c r="E200" s="21">
        <f t="shared" si="17"/>
        <v>6247.702991452992</v>
      </c>
      <c r="F200" s="36">
        <f t="shared" si="14"/>
        <v>0</v>
      </c>
      <c r="G200" s="21">
        <f t="shared" si="15"/>
        <v>4996</v>
      </c>
      <c r="H200" s="27">
        <f t="shared" si="16"/>
        <v>1251.7029914529921</v>
      </c>
      <c r="I200" s="9"/>
      <c r="J200" s="9"/>
    </row>
    <row r="201" spans="2:10" ht="12.75">
      <c r="B201" s="5">
        <v>276000</v>
      </c>
      <c r="C201" s="5">
        <f aca="true" t="shared" si="18" ref="C201:C242">81750-(B201-84000)/(318000-84000)*81750+59950</f>
        <v>74623.07692307692</v>
      </c>
      <c r="D201" s="12">
        <f t="shared" si="13"/>
        <v>6218.589743589743</v>
      </c>
      <c r="E201" s="21">
        <f t="shared" si="17"/>
        <v>6218.589743589743</v>
      </c>
      <c r="F201" s="36">
        <f t="shared" si="14"/>
        <v>0</v>
      </c>
      <c r="G201" s="21">
        <f t="shared" si="15"/>
        <v>4996</v>
      </c>
      <c r="H201" s="27">
        <f t="shared" si="16"/>
        <v>1222.5897435897432</v>
      </c>
      <c r="I201" s="9"/>
      <c r="J201" s="9"/>
    </row>
    <row r="202" spans="2:10" ht="12.75">
      <c r="B202" s="5">
        <v>277000</v>
      </c>
      <c r="C202" s="5">
        <f t="shared" si="18"/>
        <v>74273.71794871795</v>
      </c>
      <c r="D202" s="12">
        <f aca="true" t="shared" si="19" ref="D202:D243">C202/12</f>
        <v>6189.476495726496</v>
      </c>
      <c r="E202" s="21">
        <f t="shared" si="17"/>
        <v>6189.476495726496</v>
      </c>
      <c r="F202" s="36">
        <f aca="true" t="shared" si="20" ref="F202:F243">+D202-E202</f>
        <v>0</v>
      </c>
      <c r="G202" s="21">
        <f aca="true" t="shared" si="21" ref="G202:G243">+IF(D202/2&gt;4996,D202/2,4996)</f>
        <v>4996</v>
      </c>
      <c r="H202" s="27">
        <f aca="true" t="shared" si="22" ref="H202:H243">+D202-G202</f>
        <v>1193.476495726496</v>
      </c>
      <c r="I202" s="9"/>
      <c r="J202" s="9"/>
    </row>
    <row r="203" spans="2:10" ht="12.75">
      <c r="B203" s="5">
        <v>278000</v>
      </c>
      <c r="C203" s="5">
        <f t="shared" si="18"/>
        <v>73924.35897435897</v>
      </c>
      <c r="D203" s="12">
        <f t="shared" si="19"/>
        <v>6160.363247863247</v>
      </c>
      <c r="E203" s="21">
        <f aca="true" t="shared" si="23" ref="E203:E243">IF(D203&gt;$E$9,$E$9,D203)</f>
        <v>6160.363247863247</v>
      </c>
      <c r="F203" s="36">
        <f t="shared" si="20"/>
        <v>0</v>
      </c>
      <c r="G203" s="21">
        <f t="shared" si="21"/>
        <v>4996</v>
      </c>
      <c r="H203" s="27">
        <f t="shared" si="22"/>
        <v>1164.3632478632471</v>
      </c>
      <c r="I203" s="9"/>
      <c r="J203" s="9"/>
    </row>
    <row r="204" spans="2:10" ht="12.75">
      <c r="B204" s="5">
        <v>279000</v>
      </c>
      <c r="C204" s="5">
        <f t="shared" si="18"/>
        <v>73575</v>
      </c>
      <c r="D204" s="12">
        <f t="shared" si="19"/>
        <v>6131.25</v>
      </c>
      <c r="E204" s="21">
        <f t="shared" si="23"/>
        <v>6131.25</v>
      </c>
      <c r="F204" s="36">
        <f t="shared" si="20"/>
        <v>0</v>
      </c>
      <c r="G204" s="21">
        <f t="shared" si="21"/>
        <v>4996</v>
      </c>
      <c r="H204" s="27">
        <f t="shared" si="22"/>
        <v>1135.25</v>
      </c>
      <c r="I204" s="9"/>
      <c r="J204" s="9"/>
    </row>
    <row r="205" spans="2:10" ht="12.75">
      <c r="B205" s="5">
        <v>280000</v>
      </c>
      <c r="C205" s="5">
        <f t="shared" si="18"/>
        <v>73225.64102564103</v>
      </c>
      <c r="D205" s="12">
        <f t="shared" si="19"/>
        <v>6102.136752136753</v>
      </c>
      <c r="E205" s="21">
        <f t="shared" si="23"/>
        <v>6102.136752136753</v>
      </c>
      <c r="F205" s="36">
        <f t="shared" si="20"/>
        <v>0</v>
      </c>
      <c r="G205" s="21">
        <f t="shared" si="21"/>
        <v>4996</v>
      </c>
      <c r="H205" s="27">
        <f t="shared" si="22"/>
        <v>1106.1367521367529</v>
      </c>
      <c r="I205" s="9"/>
      <c r="J205" s="9"/>
    </row>
    <row r="206" spans="2:10" ht="12.75">
      <c r="B206" s="5">
        <v>281000</v>
      </c>
      <c r="C206" s="5">
        <f t="shared" si="18"/>
        <v>72876.28205128205</v>
      </c>
      <c r="D206" s="12">
        <f t="shared" si="19"/>
        <v>6073.023504273504</v>
      </c>
      <c r="E206" s="21">
        <f t="shared" si="23"/>
        <v>6073.023504273504</v>
      </c>
      <c r="F206" s="36">
        <f t="shared" si="20"/>
        <v>0</v>
      </c>
      <c r="G206" s="21">
        <f t="shared" si="21"/>
        <v>4996</v>
      </c>
      <c r="H206" s="27">
        <f t="shared" si="22"/>
        <v>1077.023504273504</v>
      </c>
      <c r="I206" s="9"/>
      <c r="J206" s="9"/>
    </row>
    <row r="207" spans="2:10" ht="12.75">
      <c r="B207" s="5">
        <v>282000</v>
      </c>
      <c r="C207" s="5">
        <f t="shared" si="18"/>
        <v>72526.92307692308</v>
      </c>
      <c r="D207" s="12">
        <f t="shared" si="19"/>
        <v>6043.910256410257</v>
      </c>
      <c r="E207" s="21">
        <f t="shared" si="23"/>
        <v>6043.910256410257</v>
      </c>
      <c r="F207" s="36">
        <f t="shared" si="20"/>
        <v>0</v>
      </c>
      <c r="G207" s="21">
        <f t="shared" si="21"/>
        <v>4996</v>
      </c>
      <c r="H207" s="27">
        <f t="shared" si="22"/>
        <v>1047.9102564102568</v>
      </c>
      <c r="I207" s="9"/>
      <c r="J207" s="9"/>
    </row>
    <row r="208" spans="2:10" ht="12.75">
      <c r="B208" s="5">
        <v>283000</v>
      </c>
      <c r="C208" s="5">
        <f t="shared" si="18"/>
        <v>72177.56410256411</v>
      </c>
      <c r="D208" s="12">
        <f t="shared" si="19"/>
        <v>6014.797008547009</v>
      </c>
      <c r="E208" s="21">
        <f t="shared" si="23"/>
        <v>6014.797008547009</v>
      </c>
      <c r="F208" s="36">
        <f t="shared" si="20"/>
        <v>0</v>
      </c>
      <c r="G208" s="21">
        <f t="shared" si="21"/>
        <v>4996</v>
      </c>
      <c r="H208" s="27">
        <f t="shared" si="22"/>
        <v>1018.7970085470088</v>
      </c>
      <c r="I208" s="9"/>
      <c r="J208" s="9"/>
    </row>
    <row r="209" spans="2:10" ht="12.75">
      <c r="B209" s="5">
        <v>284000</v>
      </c>
      <c r="C209" s="5">
        <f t="shared" si="18"/>
        <v>71828.20512820513</v>
      </c>
      <c r="D209" s="12">
        <f t="shared" si="19"/>
        <v>5985.683760683761</v>
      </c>
      <c r="E209" s="21">
        <f t="shared" si="23"/>
        <v>5985.683760683761</v>
      </c>
      <c r="F209" s="36">
        <f t="shared" si="20"/>
        <v>0</v>
      </c>
      <c r="G209" s="21">
        <f t="shared" si="21"/>
        <v>4996</v>
      </c>
      <c r="H209" s="27">
        <f t="shared" si="22"/>
        <v>989.6837606837607</v>
      </c>
      <c r="I209" s="9"/>
      <c r="J209" s="9"/>
    </row>
    <row r="210" spans="2:10" ht="12.75">
      <c r="B210" s="5">
        <v>285000</v>
      </c>
      <c r="C210" s="5">
        <f t="shared" si="18"/>
        <v>71478.84615384616</v>
      </c>
      <c r="D210" s="12">
        <f t="shared" si="19"/>
        <v>5956.570512820513</v>
      </c>
      <c r="E210" s="21">
        <f t="shared" si="23"/>
        <v>5956.570512820513</v>
      </c>
      <c r="F210" s="36">
        <f t="shared" si="20"/>
        <v>0</v>
      </c>
      <c r="G210" s="21">
        <f t="shared" si="21"/>
        <v>4996</v>
      </c>
      <c r="H210" s="27">
        <f t="shared" si="22"/>
        <v>960.5705128205127</v>
      </c>
      <c r="I210" s="9"/>
      <c r="J210" s="9"/>
    </row>
    <row r="211" spans="2:10" ht="12.75">
      <c r="B211" s="5">
        <v>286000</v>
      </c>
      <c r="C211" s="5">
        <f t="shared" si="18"/>
        <v>71129.48717948717</v>
      </c>
      <c r="D211" s="12">
        <f t="shared" si="19"/>
        <v>5927.457264957265</v>
      </c>
      <c r="E211" s="21">
        <f t="shared" si="23"/>
        <v>5927.457264957265</v>
      </c>
      <c r="F211" s="36">
        <f t="shared" si="20"/>
        <v>0</v>
      </c>
      <c r="G211" s="21">
        <f t="shared" si="21"/>
        <v>4996</v>
      </c>
      <c r="H211" s="27">
        <f t="shared" si="22"/>
        <v>931.4572649572647</v>
      </c>
      <c r="I211" s="9"/>
      <c r="J211" s="9"/>
    </row>
    <row r="212" spans="2:10" ht="12.75">
      <c r="B212" s="5">
        <v>287000</v>
      </c>
      <c r="C212" s="5">
        <f t="shared" si="18"/>
        <v>70780.1282051282</v>
      </c>
      <c r="D212" s="12">
        <f t="shared" si="19"/>
        <v>5898.344017094017</v>
      </c>
      <c r="E212" s="21">
        <f t="shared" si="23"/>
        <v>5898.344017094017</v>
      </c>
      <c r="F212" s="36">
        <f t="shared" si="20"/>
        <v>0</v>
      </c>
      <c r="G212" s="21">
        <f t="shared" si="21"/>
        <v>4996</v>
      </c>
      <c r="H212" s="27">
        <f t="shared" si="22"/>
        <v>902.3440170940166</v>
      </c>
      <c r="I212" s="9"/>
      <c r="J212" s="9"/>
    </row>
    <row r="213" spans="2:10" ht="12.75">
      <c r="B213" s="5">
        <v>288000</v>
      </c>
      <c r="C213" s="5">
        <f t="shared" si="18"/>
        <v>70430.76923076923</v>
      </c>
      <c r="D213" s="12">
        <f t="shared" si="19"/>
        <v>5869.2307692307695</v>
      </c>
      <c r="E213" s="21">
        <f t="shared" si="23"/>
        <v>5869.2307692307695</v>
      </c>
      <c r="F213" s="36">
        <f t="shared" si="20"/>
        <v>0</v>
      </c>
      <c r="G213" s="21">
        <f t="shared" si="21"/>
        <v>4996</v>
      </c>
      <c r="H213" s="27">
        <f t="shared" si="22"/>
        <v>873.2307692307695</v>
      </c>
      <c r="I213" s="9"/>
      <c r="J213" s="9"/>
    </row>
    <row r="214" spans="2:10" ht="12.75">
      <c r="B214" s="5">
        <v>289000</v>
      </c>
      <c r="C214" s="5">
        <f t="shared" si="18"/>
        <v>70081.41025641025</v>
      </c>
      <c r="D214" s="12">
        <f t="shared" si="19"/>
        <v>5840.117521367521</v>
      </c>
      <c r="E214" s="21">
        <f t="shared" si="23"/>
        <v>5840.117521367521</v>
      </c>
      <c r="F214" s="36">
        <f t="shared" si="20"/>
        <v>0</v>
      </c>
      <c r="G214" s="21">
        <f t="shared" si="21"/>
        <v>4996</v>
      </c>
      <c r="H214" s="27">
        <f t="shared" si="22"/>
        <v>844.1175213675206</v>
      </c>
      <c r="I214" s="9"/>
      <c r="J214" s="9"/>
    </row>
    <row r="215" spans="2:10" ht="12.75">
      <c r="B215" s="5">
        <v>290000</v>
      </c>
      <c r="C215" s="5">
        <f t="shared" si="18"/>
        <v>69732.05128205128</v>
      </c>
      <c r="D215" s="12">
        <f t="shared" si="19"/>
        <v>5811.004273504273</v>
      </c>
      <c r="E215" s="21">
        <f t="shared" si="23"/>
        <v>5811.004273504273</v>
      </c>
      <c r="F215" s="36">
        <f t="shared" si="20"/>
        <v>0</v>
      </c>
      <c r="G215" s="21">
        <f t="shared" si="21"/>
        <v>4996</v>
      </c>
      <c r="H215" s="27">
        <f t="shared" si="22"/>
        <v>815.0042735042734</v>
      </c>
      <c r="I215" s="9"/>
      <c r="J215" s="9"/>
    </row>
    <row r="216" spans="2:10" ht="12.75">
      <c r="B216" s="5">
        <v>291000</v>
      </c>
      <c r="C216" s="5">
        <f t="shared" si="18"/>
        <v>69382.69230769231</v>
      </c>
      <c r="D216" s="12">
        <f t="shared" si="19"/>
        <v>5781.891025641026</v>
      </c>
      <c r="E216" s="21">
        <f t="shared" si="23"/>
        <v>5781.891025641026</v>
      </c>
      <c r="F216" s="36">
        <f t="shared" si="20"/>
        <v>0</v>
      </c>
      <c r="G216" s="21">
        <f t="shared" si="21"/>
        <v>4996</v>
      </c>
      <c r="H216" s="27">
        <f t="shared" si="22"/>
        <v>785.8910256410263</v>
      </c>
      <c r="I216" s="9"/>
      <c r="J216" s="9"/>
    </row>
    <row r="217" spans="2:10" ht="12.75">
      <c r="B217" s="5">
        <v>292000</v>
      </c>
      <c r="C217" s="5">
        <f t="shared" si="18"/>
        <v>69033.33333333334</v>
      </c>
      <c r="D217" s="12">
        <f t="shared" si="19"/>
        <v>5752.777777777778</v>
      </c>
      <c r="E217" s="21">
        <f t="shared" si="23"/>
        <v>5752.777777777778</v>
      </c>
      <c r="F217" s="36">
        <f t="shared" si="20"/>
        <v>0</v>
      </c>
      <c r="G217" s="21">
        <f t="shared" si="21"/>
        <v>4996</v>
      </c>
      <c r="H217" s="27">
        <f t="shared" si="22"/>
        <v>756.7777777777783</v>
      </c>
      <c r="I217" s="9"/>
      <c r="J217" s="9"/>
    </row>
    <row r="218" spans="2:10" ht="12.75">
      <c r="B218" s="5">
        <v>293000</v>
      </c>
      <c r="C218" s="5">
        <f t="shared" si="18"/>
        <v>68683.97435897436</v>
      </c>
      <c r="D218" s="12">
        <f t="shared" si="19"/>
        <v>5723.66452991453</v>
      </c>
      <c r="E218" s="21">
        <f t="shared" si="23"/>
        <v>5723.66452991453</v>
      </c>
      <c r="F218" s="36">
        <f t="shared" si="20"/>
        <v>0</v>
      </c>
      <c r="G218" s="21">
        <f t="shared" si="21"/>
        <v>4996</v>
      </c>
      <c r="H218" s="27">
        <f t="shared" si="22"/>
        <v>727.6645299145302</v>
      </c>
      <c r="I218" s="9"/>
      <c r="J218" s="9"/>
    </row>
    <row r="219" spans="2:10" ht="12.75">
      <c r="B219" s="5">
        <v>294000</v>
      </c>
      <c r="C219" s="5">
        <f t="shared" si="18"/>
        <v>68334.61538461538</v>
      </c>
      <c r="D219" s="12">
        <f t="shared" si="19"/>
        <v>5694.551282051281</v>
      </c>
      <c r="E219" s="21">
        <f t="shared" si="23"/>
        <v>5694.551282051281</v>
      </c>
      <c r="F219" s="36">
        <f t="shared" si="20"/>
        <v>0</v>
      </c>
      <c r="G219" s="21">
        <f t="shared" si="21"/>
        <v>4996</v>
      </c>
      <c r="H219" s="27">
        <f t="shared" si="22"/>
        <v>698.5512820512813</v>
      </c>
      <c r="I219" s="9"/>
      <c r="J219" s="9"/>
    </row>
    <row r="220" spans="2:10" ht="12.75">
      <c r="B220" s="5">
        <v>295000</v>
      </c>
      <c r="C220" s="5">
        <f t="shared" si="18"/>
        <v>67985.2564102564</v>
      </c>
      <c r="D220" s="12">
        <f t="shared" si="19"/>
        <v>5665.438034188034</v>
      </c>
      <c r="E220" s="21">
        <f t="shared" si="23"/>
        <v>5665.438034188034</v>
      </c>
      <c r="F220" s="36">
        <f t="shared" si="20"/>
        <v>0</v>
      </c>
      <c r="G220" s="21">
        <f t="shared" si="21"/>
        <v>4996</v>
      </c>
      <c r="H220" s="27">
        <f t="shared" si="22"/>
        <v>669.4380341880342</v>
      </c>
      <c r="I220" s="9"/>
      <c r="J220" s="9"/>
    </row>
    <row r="221" spans="2:10" ht="12.75">
      <c r="B221" s="5">
        <v>296000</v>
      </c>
      <c r="C221" s="5">
        <f t="shared" si="18"/>
        <v>67635.89743589744</v>
      </c>
      <c r="D221" s="12">
        <f t="shared" si="19"/>
        <v>5636.324786324786</v>
      </c>
      <c r="E221" s="21">
        <f t="shared" si="23"/>
        <v>5636.324786324786</v>
      </c>
      <c r="F221" s="36">
        <f t="shared" si="20"/>
        <v>0</v>
      </c>
      <c r="G221" s="21">
        <f t="shared" si="21"/>
        <v>4996</v>
      </c>
      <c r="H221" s="27">
        <f t="shared" si="22"/>
        <v>640.3247863247861</v>
      </c>
      <c r="I221" s="9"/>
      <c r="J221" s="9"/>
    </row>
    <row r="222" spans="2:10" ht="12.75">
      <c r="B222" s="5">
        <v>297000</v>
      </c>
      <c r="C222" s="5">
        <f t="shared" si="18"/>
        <v>67286.53846153847</v>
      </c>
      <c r="D222" s="12">
        <f t="shared" si="19"/>
        <v>5607.211538461539</v>
      </c>
      <c r="E222" s="21">
        <f t="shared" si="23"/>
        <v>5607.211538461539</v>
      </c>
      <c r="F222" s="36">
        <f t="shared" si="20"/>
        <v>0</v>
      </c>
      <c r="G222" s="21">
        <f t="shared" si="21"/>
        <v>4996</v>
      </c>
      <c r="H222" s="27">
        <f t="shared" si="22"/>
        <v>611.211538461539</v>
      </c>
      <c r="I222" s="9"/>
      <c r="J222" s="9"/>
    </row>
    <row r="223" spans="2:10" ht="12.75">
      <c r="B223" s="5">
        <v>298000</v>
      </c>
      <c r="C223" s="5">
        <f t="shared" si="18"/>
        <v>66937.17948717948</v>
      </c>
      <c r="D223" s="12">
        <f t="shared" si="19"/>
        <v>5578.09829059829</v>
      </c>
      <c r="E223" s="21">
        <f t="shared" si="23"/>
        <v>5578.09829059829</v>
      </c>
      <c r="F223" s="36">
        <f t="shared" si="20"/>
        <v>0</v>
      </c>
      <c r="G223" s="21">
        <f t="shared" si="21"/>
        <v>4996</v>
      </c>
      <c r="H223" s="27">
        <f t="shared" si="22"/>
        <v>582.0982905982901</v>
      </c>
      <c r="I223" s="9"/>
      <c r="J223" s="9"/>
    </row>
    <row r="224" spans="2:10" ht="12.75">
      <c r="B224" s="5">
        <v>299000</v>
      </c>
      <c r="C224" s="5">
        <f t="shared" si="18"/>
        <v>66587.82051282052</v>
      </c>
      <c r="D224" s="12">
        <f t="shared" si="19"/>
        <v>5548.985042735043</v>
      </c>
      <c r="E224" s="21">
        <f t="shared" si="23"/>
        <v>5548.985042735043</v>
      </c>
      <c r="F224" s="36">
        <f t="shared" si="20"/>
        <v>0</v>
      </c>
      <c r="G224" s="21">
        <f t="shared" si="21"/>
        <v>4996</v>
      </c>
      <c r="H224" s="27">
        <f t="shared" si="22"/>
        <v>552.985042735043</v>
      </c>
      <c r="I224" s="9"/>
      <c r="J224" s="9"/>
    </row>
    <row r="225" spans="2:10" ht="12.75">
      <c r="B225" s="5">
        <v>300000</v>
      </c>
      <c r="C225" s="5">
        <f t="shared" si="18"/>
        <v>66238.46153846153</v>
      </c>
      <c r="D225" s="12">
        <f t="shared" si="19"/>
        <v>5519.871794871794</v>
      </c>
      <c r="E225" s="21">
        <f t="shared" si="23"/>
        <v>5519.871794871794</v>
      </c>
      <c r="F225" s="36">
        <f t="shared" si="20"/>
        <v>0</v>
      </c>
      <c r="G225" s="21">
        <f t="shared" si="21"/>
        <v>4996</v>
      </c>
      <c r="H225" s="27">
        <f t="shared" si="22"/>
        <v>523.871794871794</v>
      </c>
      <c r="I225" s="9"/>
      <c r="J225" s="9"/>
    </row>
    <row r="226" spans="2:10" ht="12.75">
      <c r="B226" s="5">
        <v>301000</v>
      </c>
      <c r="C226" s="5">
        <f t="shared" si="18"/>
        <v>65889.10256410256</v>
      </c>
      <c r="D226" s="12">
        <f t="shared" si="19"/>
        <v>5490.758547008547</v>
      </c>
      <c r="E226" s="21">
        <f t="shared" si="23"/>
        <v>5490.758547008547</v>
      </c>
      <c r="F226" s="36">
        <f t="shared" si="20"/>
        <v>0</v>
      </c>
      <c r="G226" s="21">
        <f t="shared" si="21"/>
        <v>4996</v>
      </c>
      <c r="H226" s="27">
        <f t="shared" si="22"/>
        <v>494.7585470085469</v>
      </c>
      <c r="I226" s="9"/>
      <c r="J226" s="9"/>
    </row>
    <row r="227" spans="2:10" ht="12.75">
      <c r="B227" s="5">
        <v>302000</v>
      </c>
      <c r="C227" s="5">
        <f t="shared" si="18"/>
        <v>65539.7435897436</v>
      </c>
      <c r="D227" s="12">
        <f t="shared" si="19"/>
        <v>5461.6452991453</v>
      </c>
      <c r="E227" s="21">
        <f t="shared" si="23"/>
        <v>5461.6452991453</v>
      </c>
      <c r="F227" s="36">
        <f t="shared" si="20"/>
        <v>0</v>
      </c>
      <c r="G227" s="21">
        <f t="shared" si="21"/>
        <v>4996</v>
      </c>
      <c r="H227" s="27">
        <f t="shared" si="22"/>
        <v>465.64529914529976</v>
      </c>
      <c r="I227" s="9"/>
      <c r="J227" s="9"/>
    </row>
    <row r="228" spans="2:10" ht="12.75">
      <c r="B228" s="5">
        <v>303000</v>
      </c>
      <c r="C228" s="5">
        <f t="shared" si="18"/>
        <v>65190.38461538461</v>
      </c>
      <c r="D228" s="12">
        <f t="shared" si="19"/>
        <v>5432.532051282051</v>
      </c>
      <c r="E228" s="21">
        <f t="shared" si="23"/>
        <v>5432.532051282051</v>
      </c>
      <c r="F228" s="36">
        <f t="shared" si="20"/>
        <v>0</v>
      </c>
      <c r="G228" s="21">
        <f t="shared" si="21"/>
        <v>4996</v>
      </c>
      <c r="H228" s="27">
        <f t="shared" si="22"/>
        <v>436.5320512820508</v>
      </c>
      <c r="I228" s="9"/>
      <c r="J228" s="9"/>
    </row>
    <row r="229" spans="2:10" ht="12.75">
      <c r="B229" s="5">
        <v>304000</v>
      </c>
      <c r="C229" s="5">
        <f t="shared" si="18"/>
        <v>64841.02564102564</v>
      </c>
      <c r="D229" s="12">
        <f t="shared" si="19"/>
        <v>5403.418803418804</v>
      </c>
      <c r="E229" s="21">
        <f t="shared" si="23"/>
        <v>5403.418803418804</v>
      </c>
      <c r="F229" s="36">
        <f t="shared" si="20"/>
        <v>0</v>
      </c>
      <c r="G229" s="21">
        <f t="shared" si="21"/>
        <v>4996</v>
      </c>
      <c r="H229" s="27">
        <f t="shared" si="22"/>
        <v>407.4188034188037</v>
      </c>
      <c r="I229" s="9"/>
      <c r="J229" s="9"/>
    </row>
    <row r="230" spans="2:10" ht="12.75">
      <c r="B230" s="5">
        <v>305000</v>
      </c>
      <c r="C230" s="5">
        <f t="shared" si="18"/>
        <v>64491.66666666667</v>
      </c>
      <c r="D230" s="12">
        <f t="shared" si="19"/>
        <v>5374.305555555556</v>
      </c>
      <c r="E230" s="21">
        <f t="shared" si="23"/>
        <v>5374.305555555556</v>
      </c>
      <c r="F230" s="36">
        <f t="shared" si="20"/>
        <v>0</v>
      </c>
      <c r="G230" s="21">
        <f t="shared" si="21"/>
        <v>4996</v>
      </c>
      <c r="H230" s="27">
        <f t="shared" si="22"/>
        <v>378.30555555555566</v>
      </c>
      <c r="I230" s="9"/>
      <c r="J230" s="9"/>
    </row>
    <row r="231" spans="2:10" ht="12.75">
      <c r="B231" s="5">
        <v>306000</v>
      </c>
      <c r="C231" s="5">
        <f t="shared" si="18"/>
        <v>64142.3076923077</v>
      </c>
      <c r="D231" s="12">
        <f t="shared" si="19"/>
        <v>5345.1923076923085</v>
      </c>
      <c r="E231" s="21">
        <f t="shared" si="23"/>
        <v>5345.1923076923085</v>
      </c>
      <c r="F231" s="36">
        <f t="shared" si="20"/>
        <v>0</v>
      </c>
      <c r="G231" s="21">
        <f t="shared" si="21"/>
        <v>4996</v>
      </c>
      <c r="H231" s="27">
        <f t="shared" si="22"/>
        <v>349.19230769230853</v>
      </c>
      <c r="I231" s="9"/>
      <c r="J231" s="9"/>
    </row>
    <row r="232" spans="2:10" ht="12.75">
      <c r="B232" s="5">
        <v>307000</v>
      </c>
      <c r="C232" s="5">
        <f t="shared" si="18"/>
        <v>63792.94871794872</v>
      </c>
      <c r="D232" s="12">
        <f t="shared" si="19"/>
        <v>5316.07905982906</v>
      </c>
      <c r="E232" s="21">
        <f t="shared" si="23"/>
        <v>5316.07905982906</v>
      </c>
      <c r="F232" s="36">
        <f t="shared" si="20"/>
        <v>0</v>
      </c>
      <c r="G232" s="21">
        <f t="shared" si="21"/>
        <v>4996</v>
      </c>
      <c r="H232" s="27">
        <f t="shared" si="22"/>
        <v>320.0790598290596</v>
      </c>
      <c r="I232" s="9"/>
      <c r="J232" s="9"/>
    </row>
    <row r="233" spans="2:10" ht="12.75">
      <c r="B233" s="5">
        <v>308000</v>
      </c>
      <c r="C233" s="5">
        <f t="shared" si="18"/>
        <v>63443.589743589735</v>
      </c>
      <c r="D233" s="12">
        <f t="shared" si="19"/>
        <v>5286.965811965812</v>
      </c>
      <c r="E233" s="21">
        <f t="shared" si="23"/>
        <v>5286.965811965812</v>
      </c>
      <c r="F233" s="36">
        <f t="shared" si="20"/>
        <v>0</v>
      </c>
      <c r="G233" s="21">
        <f t="shared" si="21"/>
        <v>4996</v>
      </c>
      <c r="H233" s="27">
        <f t="shared" si="22"/>
        <v>290.96581196581155</v>
      </c>
      <c r="I233" s="9"/>
      <c r="J233" s="9"/>
    </row>
    <row r="234" spans="2:10" ht="12.75">
      <c r="B234" s="5">
        <v>309000</v>
      </c>
      <c r="C234" s="5">
        <f t="shared" si="18"/>
        <v>63094.230769230766</v>
      </c>
      <c r="D234" s="12">
        <f t="shared" si="19"/>
        <v>5257.8525641025635</v>
      </c>
      <c r="E234" s="21">
        <f t="shared" si="23"/>
        <v>5257.8525641025635</v>
      </c>
      <c r="F234" s="36">
        <f t="shared" si="20"/>
        <v>0</v>
      </c>
      <c r="G234" s="21">
        <f t="shared" si="21"/>
        <v>4996</v>
      </c>
      <c r="H234" s="27">
        <f t="shared" si="22"/>
        <v>261.8525641025635</v>
      </c>
      <c r="I234" s="9"/>
      <c r="J234" s="9"/>
    </row>
    <row r="235" spans="2:10" ht="12.75">
      <c r="B235" s="5">
        <v>310000</v>
      </c>
      <c r="C235" s="5">
        <f t="shared" si="18"/>
        <v>62744.8717948718</v>
      </c>
      <c r="D235" s="12">
        <f t="shared" si="19"/>
        <v>5228.739316239316</v>
      </c>
      <c r="E235" s="21">
        <f t="shared" si="23"/>
        <v>5228.739316239316</v>
      </c>
      <c r="F235" s="36">
        <f t="shared" si="20"/>
        <v>0</v>
      </c>
      <c r="G235" s="21">
        <f t="shared" si="21"/>
        <v>4996</v>
      </c>
      <c r="H235" s="27">
        <f t="shared" si="22"/>
        <v>232.7393162393164</v>
      </c>
      <c r="I235" s="9"/>
      <c r="J235" s="9"/>
    </row>
    <row r="236" spans="2:10" ht="12.75">
      <c r="B236" s="5">
        <v>311000</v>
      </c>
      <c r="C236" s="5">
        <f t="shared" si="18"/>
        <v>62395.51282051283</v>
      </c>
      <c r="D236" s="12">
        <f t="shared" si="19"/>
        <v>5199.626068376069</v>
      </c>
      <c r="E236" s="21">
        <f t="shared" si="23"/>
        <v>5199.626068376069</v>
      </c>
      <c r="F236" s="36">
        <f t="shared" si="20"/>
        <v>0</v>
      </c>
      <c r="G236" s="21">
        <f t="shared" si="21"/>
        <v>4996</v>
      </c>
      <c r="H236" s="27">
        <f t="shared" si="22"/>
        <v>203.62606837606927</v>
      </c>
      <c r="I236" s="9"/>
      <c r="J236" s="9"/>
    </row>
    <row r="237" spans="2:10" ht="12.75">
      <c r="B237" s="5">
        <v>312000</v>
      </c>
      <c r="C237" s="5">
        <f t="shared" si="18"/>
        <v>62046.153846153844</v>
      </c>
      <c r="D237" s="12">
        <f t="shared" si="19"/>
        <v>5170.51282051282</v>
      </c>
      <c r="E237" s="21">
        <f t="shared" si="23"/>
        <v>5170.51282051282</v>
      </c>
      <c r="F237" s="36">
        <f t="shared" si="20"/>
        <v>0</v>
      </c>
      <c r="G237" s="21">
        <f t="shared" si="21"/>
        <v>4996</v>
      </c>
      <c r="H237" s="27">
        <f t="shared" si="22"/>
        <v>174.51282051282033</v>
      </c>
      <c r="I237" s="9"/>
      <c r="J237" s="9"/>
    </row>
    <row r="238" spans="2:10" ht="12.75">
      <c r="B238" s="5">
        <v>313000</v>
      </c>
      <c r="C238" s="5">
        <f t="shared" si="18"/>
        <v>61696.794871794875</v>
      </c>
      <c r="D238" s="12">
        <f t="shared" si="19"/>
        <v>5141.399572649573</v>
      </c>
      <c r="E238" s="21">
        <f t="shared" si="23"/>
        <v>5141.399572649573</v>
      </c>
      <c r="F238" s="36">
        <f t="shared" si="20"/>
        <v>0</v>
      </c>
      <c r="G238" s="21">
        <f t="shared" si="21"/>
        <v>4996</v>
      </c>
      <c r="H238" s="27">
        <f t="shared" si="22"/>
        <v>145.3995726495732</v>
      </c>
      <c r="I238" s="9"/>
      <c r="J238" s="9"/>
    </row>
    <row r="239" spans="2:10" ht="12.75">
      <c r="B239" s="5">
        <v>314000</v>
      </c>
      <c r="C239" s="5">
        <f t="shared" si="18"/>
        <v>61347.435897435906</v>
      </c>
      <c r="D239" s="12">
        <f t="shared" si="19"/>
        <v>5112.286324786325</v>
      </c>
      <c r="E239" s="21">
        <f t="shared" si="23"/>
        <v>5112.286324786325</v>
      </c>
      <c r="F239" s="36">
        <f t="shared" si="20"/>
        <v>0</v>
      </c>
      <c r="G239" s="21">
        <f t="shared" si="21"/>
        <v>4996</v>
      </c>
      <c r="H239" s="27">
        <f t="shared" si="22"/>
        <v>116.28632478632517</v>
      </c>
      <c r="I239" s="9"/>
      <c r="J239" s="9"/>
    </row>
    <row r="240" spans="2:10" ht="12.75">
      <c r="B240" s="5">
        <v>315000</v>
      </c>
      <c r="C240" s="5">
        <f t="shared" si="18"/>
        <v>60998.07692307692</v>
      </c>
      <c r="D240" s="12">
        <f t="shared" si="19"/>
        <v>5083.173076923077</v>
      </c>
      <c r="E240" s="21">
        <f t="shared" si="23"/>
        <v>5083.173076923077</v>
      </c>
      <c r="F240" s="36">
        <f t="shared" si="20"/>
        <v>0</v>
      </c>
      <c r="G240" s="21">
        <f t="shared" si="21"/>
        <v>4996</v>
      </c>
      <c r="H240" s="27">
        <f t="shared" si="22"/>
        <v>87.17307692307713</v>
      </c>
      <c r="I240" s="9"/>
      <c r="J240" s="9"/>
    </row>
    <row r="241" spans="2:10" ht="12.75">
      <c r="B241" s="5">
        <v>316000</v>
      </c>
      <c r="C241" s="5">
        <f t="shared" si="18"/>
        <v>60648.71794871795</v>
      </c>
      <c r="D241" s="12">
        <f t="shared" si="19"/>
        <v>5054.059829059829</v>
      </c>
      <c r="E241" s="21">
        <f t="shared" si="23"/>
        <v>5054.059829059829</v>
      </c>
      <c r="F241" s="36">
        <f t="shared" si="20"/>
        <v>0</v>
      </c>
      <c r="G241" s="21">
        <f t="shared" si="21"/>
        <v>4996</v>
      </c>
      <c r="H241" s="27">
        <f t="shared" si="22"/>
        <v>58.0598290598291</v>
      </c>
      <c r="I241" s="9"/>
      <c r="J241" s="9"/>
    </row>
    <row r="242" spans="2:10" ht="12.75">
      <c r="B242" s="5">
        <v>317000</v>
      </c>
      <c r="C242" s="5">
        <f t="shared" si="18"/>
        <v>60299.35897435897</v>
      </c>
      <c r="D242" s="12">
        <f t="shared" si="19"/>
        <v>5024.946581196581</v>
      </c>
      <c r="E242" s="21">
        <f t="shared" si="23"/>
        <v>5024.946581196581</v>
      </c>
      <c r="F242" s="36">
        <f t="shared" si="20"/>
        <v>0</v>
      </c>
      <c r="G242" s="21">
        <f t="shared" si="21"/>
        <v>4996</v>
      </c>
      <c r="H242" s="27">
        <f t="shared" si="22"/>
        <v>28.946581196581064</v>
      </c>
      <c r="I242" s="9"/>
      <c r="J242" s="9"/>
    </row>
    <row r="243" spans="2:10" ht="13.5" thickBot="1">
      <c r="B243" s="5" t="s">
        <v>14</v>
      </c>
      <c r="C243" s="5">
        <v>59950</v>
      </c>
      <c r="D243" s="12">
        <f t="shared" si="19"/>
        <v>4995.833333333333</v>
      </c>
      <c r="E243" s="24">
        <f t="shared" si="23"/>
        <v>4995.833333333333</v>
      </c>
      <c r="F243" s="37">
        <f t="shared" si="20"/>
        <v>0</v>
      </c>
      <c r="G243" s="24">
        <f t="shared" si="21"/>
        <v>4996</v>
      </c>
      <c r="H243" s="28">
        <f t="shared" si="22"/>
        <v>-0.16666666666696983</v>
      </c>
      <c r="I243" s="9"/>
      <c r="J243" s="9"/>
    </row>
  </sheetData>
  <sheetProtection/>
  <mergeCells count="4">
    <mergeCell ref="B2:F2"/>
    <mergeCell ref="B4:F4"/>
    <mergeCell ref="E6:F6"/>
    <mergeCell ref="G6:H6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9"/>
  <sheetViews>
    <sheetView showGridLines="0" zoomScalePageLayoutView="0" workbookViewId="0" topLeftCell="A198">
      <selection activeCell="E239" sqref="E239"/>
    </sheetView>
  </sheetViews>
  <sheetFormatPr defaultColWidth="9.140625" defaultRowHeight="12.75"/>
  <cols>
    <col min="2" max="2" width="16.421875" style="0" bestFit="1" customWidth="1"/>
    <col min="3" max="3" width="16.140625" style="0" bestFit="1" customWidth="1"/>
    <col min="4" max="6" width="17.28125" style="0" bestFit="1" customWidth="1"/>
  </cols>
  <sheetData>
    <row r="1" ht="12.75">
      <c r="B1" s="6" t="s">
        <v>30</v>
      </c>
    </row>
    <row r="2" spans="2:9" ht="39.75" customHeight="1">
      <c r="B2" s="40" t="s">
        <v>31</v>
      </c>
      <c r="C2" s="41"/>
      <c r="D2" s="41"/>
      <c r="E2" s="41"/>
      <c r="F2" s="41"/>
      <c r="G2" s="41"/>
      <c r="H2" s="41"/>
      <c r="I2" s="41"/>
    </row>
    <row r="3" spans="1:5" ht="12.75">
      <c r="A3" s="7"/>
      <c r="B3" s="7"/>
      <c r="D3" s="6"/>
      <c r="E3" s="6"/>
    </row>
    <row r="4" spans="1:6" ht="27.75" customHeight="1">
      <c r="A4" s="7"/>
      <c r="B4" s="40" t="s">
        <v>32</v>
      </c>
      <c r="C4" s="40"/>
      <c r="D4" s="40"/>
      <c r="E4" s="40"/>
      <c r="F4" s="40"/>
    </row>
    <row r="5" spans="2:4" ht="12.75">
      <c r="B5" s="8" t="s">
        <v>38</v>
      </c>
      <c r="D5" s="9"/>
    </row>
    <row r="6" spans="2:6" ht="38.25">
      <c r="B6" s="1" t="s">
        <v>3</v>
      </c>
      <c r="C6" s="2" t="s">
        <v>4</v>
      </c>
      <c r="D6" s="2" t="s">
        <v>4</v>
      </c>
      <c r="E6" s="3" t="s">
        <v>5</v>
      </c>
      <c r="F6" s="3" t="s">
        <v>5</v>
      </c>
    </row>
    <row r="7" spans="2:5" ht="12.75">
      <c r="B7" s="4"/>
      <c r="C7" s="4"/>
      <c r="D7" s="4"/>
      <c r="E7" s="4"/>
    </row>
    <row r="8" spans="2:6" ht="38.25">
      <c r="B8" s="1" t="s">
        <v>0</v>
      </c>
      <c r="C8" s="14" t="s">
        <v>25</v>
      </c>
      <c r="D8" s="14" t="s">
        <v>26</v>
      </c>
      <c r="E8" s="14" t="s">
        <v>27</v>
      </c>
      <c r="F8" s="2" t="s">
        <v>28</v>
      </c>
    </row>
    <row r="9" spans="2:7" ht="12.75">
      <c r="B9" s="5" t="s">
        <v>29</v>
      </c>
      <c r="C9" s="5">
        <f>80000*1.09</f>
        <v>87200</v>
      </c>
      <c r="D9" s="5">
        <f>60000*1.09</f>
        <v>65400.00000000001</v>
      </c>
      <c r="E9" s="15">
        <f>+C9/12</f>
        <v>7266.666666666667</v>
      </c>
      <c r="F9" s="5">
        <f>+D9/12</f>
        <v>5450.000000000001</v>
      </c>
      <c r="G9" s="9"/>
    </row>
    <row r="10" spans="2:6" ht="12.75">
      <c r="B10" s="5">
        <v>71000</v>
      </c>
      <c r="C10" s="5">
        <f>+C9-($C$9/230)</f>
        <v>86820.86956521739</v>
      </c>
      <c r="D10" s="5">
        <f>+D9-($D$9/230)</f>
        <v>65115.65217391305</v>
      </c>
      <c r="E10" s="15">
        <f aca="true" t="shared" si="0" ref="E10:E73">+C10/12</f>
        <v>7235.072463768116</v>
      </c>
      <c r="F10" s="5">
        <f aca="true" t="shared" si="1" ref="F10:F73">+D10/12</f>
        <v>5426.304347826087</v>
      </c>
    </row>
    <row r="11" spans="2:6" ht="12.75">
      <c r="B11" s="5">
        <v>72000</v>
      </c>
      <c r="C11" s="5">
        <f aca="true" t="shared" si="2" ref="C11:C74">+C10-($C$9/230)</f>
        <v>86441.73913043478</v>
      </c>
      <c r="D11" s="5">
        <f aca="true" t="shared" si="3" ref="D11:D74">+D10-($D$9/230)</f>
        <v>64831.30434782609</v>
      </c>
      <c r="E11" s="15">
        <f t="shared" si="0"/>
        <v>7203.478260869565</v>
      </c>
      <c r="F11" s="5">
        <f t="shared" si="1"/>
        <v>5402.608695652174</v>
      </c>
    </row>
    <row r="12" spans="2:6" ht="12.75">
      <c r="B12" s="5">
        <v>73000</v>
      </c>
      <c r="C12" s="5">
        <f t="shared" si="2"/>
        <v>86062.60869565218</v>
      </c>
      <c r="D12" s="5">
        <f t="shared" si="3"/>
        <v>64546.95652173913</v>
      </c>
      <c r="E12" s="15">
        <f t="shared" si="0"/>
        <v>7171.884057971015</v>
      </c>
      <c r="F12" s="5">
        <f t="shared" si="1"/>
        <v>5378.913043478261</v>
      </c>
    </row>
    <row r="13" spans="2:6" ht="12.75">
      <c r="B13" s="5">
        <v>74000</v>
      </c>
      <c r="C13" s="5">
        <f t="shared" si="2"/>
        <v>85683.47826086957</v>
      </c>
      <c r="D13" s="5">
        <f t="shared" si="3"/>
        <v>64262.60869565217</v>
      </c>
      <c r="E13" s="15">
        <f t="shared" si="0"/>
        <v>7140.289855072464</v>
      </c>
      <c r="F13" s="5">
        <f t="shared" si="1"/>
        <v>5355.217391304347</v>
      </c>
    </row>
    <row r="14" spans="2:6" ht="12.75">
      <c r="B14" s="5">
        <v>75000</v>
      </c>
      <c r="C14" s="5">
        <f t="shared" si="2"/>
        <v>85304.34782608696</v>
      </c>
      <c r="D14" s="5">
        <f t="shared" si="3"/>
        <v>63978.26086956521</v>
      </c>
      <c r="E14" s="15">
        <f t="shared" si="0"/>
        <v>7108.695652173913</v>
      </c>
      <c r="F14" s="5">
        <f t="shared" si="1"/>
        <v>5331.521739130434</v>
      </c>
    </row>
    <row r="15" spans="2:6" ht="12.75">
      <c r="B15" s="5">
        <v>76000</v>
      </c>
      <c r="C15" s="5">
        <f t="shared" si="2"/>
        <v>84925.21739130435</v>
      </c>
      <c r="D15" s="5">
        <f t="shared" si="3"/>
        <v>63693.91304347825</v>
      </c>
      <c r="E15" s="15">
        <f t="shared" si="0"/>
        <v>7077.101449275363</v>
      </c>
      <c r="F15" s="5">
        <f t="shared" si="1"/>
        <v>5307.826086956521</v>
      </c>
    </row>
    <row r="16" spans="2:6" ht="12.75">
      <c r="B16" s="5">
        <v>77000</v>
      </c>
      <c r="C16" s="5">
        <f t="shared" si="2"/>
        <v>84546.08695652174</v>
      </c>
      <c r="D16" s="5">
        <f t="shared" si="3"/>
        <v>63409.56521739129</v>
      </c>
      <c r="E16" s="15">
        <f t="shared" si="0"/>
        <v>7045.507246376812</v>
      </c>
      <c r="F16" s="5">
        <f t="shared" si="1"/>
        <v>5284.130434782607</v>
      </c>
    </row>
    <row r="17" spans="2:6" ht="12.75">
      <c r="B17" s="5">
        <v>78000</v>
      </c>
      <c r="C17" s="5">
        <f t="shared" si="2"/>
        <v>84166.95652173914</v>
      </c>
      <c r="D17" s="5">
        <f t="shared" si="3"/>
        <v>63125.21739130433</v>
      </c>
      <c r="E17" s="15">
        <f t="shared" si="0"/>
        <v>7013.913043478261</v>
      </c>
      <c r="F17" s="5">
        <f t="shared" si="1"/>
        <v>5260.434782608694</v>
      </c>
    </row>
    <row r="18" spans="2:6" ht="12.75">
      <c r="B18" s="5">
        <v>79000</v>
      </c>
      <c r="C18" s="5">
        <f t="shared" si="2"/>
        <v>83787.82608695653</v>
      </c>
      <c r="D18" s="5">
        <f t="shared" si="3"/>
        <v>62840.86956521737</v>
      </c>
      <c r="E18" s="15">
        <f t="shared" si="0"/>
        <v>6982.318840579711</v>
      </c>
      <c r="F18" s="5">
        <f t="shared" si="1"/>
        <v>5236.739130434781</v>
      </c>
    </row>
    <row r="19" spans="2:6" ht="12.75">
      <c r="B19" s="5">
        <v>80000</v>
      </c>
      <c r="C19" s="5">
        <f t="shared" si="2"/>
        <v>83408.69565217392</v>
      </c>
      <c r="D19" s="5">
        <f t="shared" si="3"/>
        <v>62556.52173913041</v>
      </c>
      <c r="E19" s="15">
        <f t="shared" si="0"/>
        <v>6950.72463768116</v>
      </c>
      <c r="F19" s="5">
        <f t="shared" si="1"/>
        <v>5213.043478260867</v>
      </c>
    </row>
    <row r="20" spans="1:6" ht="12.75">
      <c r="A20" s="9"/>
      <c r="B20" s="5">
        <v>81000</v>
      </c>
      <c r="C20" s="5">
        <f t="shared" si="2"/>
        <v>83029.56521739131</v>
      </c>
      <c r="D20" s="5">
        <f t="shared" si="3"/>
        <v>62272.17391304345</v>
      </c>
      <c r="E20" s="15">
        <f t="shared" si="0"/>
        <v>6919.130434782609</v>
      </c>
      <c r="F20" s="5">
        <f t="shared" si="1"/>
        <v>5189.347826086954</v>
      </c>
    </row>
    <row r="21" spans="2:6" ht="12.75">
      <c r="B21" s="5">
        <v>82000</v>
      </c>
      <c r="C21" s="5">
        <f t="shared" si="2"/>
        <v>82650.4347826087</v>
      </c>
      <c r="D21" s="5">
        <f t="shared" si="3"/>
        <v>61987.82608695649</v>
      </c>
      <c r="E21" s="15">
        <f t="shared" si="0"/>
        <v>6887.536231884059</v>
      </c>
      <c r="F21" s="5">
        <f t="shared" si="1"/>
        <v>5165.652173913041</v>
      </c>
    </row>
    <row r="22" spans="2:6" ht="12.75">
      <c r="B22" s="5">
        <v>83000</v>
      </c>
      <c r="C22" s="5">
        <f t="shared" si="2"/>
        <v>82271.3043478261</v>
      </c>
      <c r="D22" s="5">
        <f t="shared" si="3"/>
        <v>61703.47826086953</v>
      </c>
      <c r="E22" s="15">
        <f t="shared" si="0"/>
        <v>6855.942028985508</v>
      </c>
      <c r="F22" s="5">
        <f t="shared" si="1"/>
        <v>5141.956521739127</v>
      </c>
    </row>
    <row r="23" spans="2:6" ht="12.75">
      <c r="B23" s="5">
        <v>84000</v>
      </c>
      <c r="C23" s="5">
        <f t="shared" si="2"/>
        <v>81892.17391304349</v>
      </c>
      <c r="D23" s="5">
        <f t="shared" si="3"/>
        <v>61419.13043478257</v>
      </c>
      <c r="E23" s="15">
        <f t="shared" si="0"/>
        <v>6824.347826086957</v>
      </c>
      <c r="F23" s="5">
        <f t="shared" si="1"/>
        <v>5118.260869565214</v>
      </c>
    </row>
    <row r="24" spans="2:6" ht="12.75">
      <c r="B24" s="5">
        <v>85000</v>
      </c>
      <c r="C24" s="5">
        <f t="shared" si="2"/>
        <v>81513.04347826088</v>
      </c>
      <c r="D24" s="5">
        <f t="shared" si="3"/>
        <v>61134.78260869561</v>
      </c>
      <c r="E24" s="15">
        <f t="shared" si="0"/>
        <v>6792.753623188407</v>
      </c>
      <c r="F24" s="5">
        <f t="shared" si="1"/>
        <v>5094.565217391301</v>
      </c>
    </row>
    <row r="25" spans="2:6" ht="12.75">
      <c r="B25" s="5">
        <v>86000</v>
      </c>
      <c r="C25" s="5">
        <f t="shared" si="2"/>
        <v>81133.91304347827</v>
      </c>
      <c r="D25" s="5">
        <f t="shared" si="3"/>
        <v>60850.43478260865</v>
      </c>
      <c r="E25" s="15">
        <f t="shared" si="0"/>
        <v>6761.159420289856</v>
      </c>
      <c r="F25" s="5">
        <f t="shared" si="1"/>
        <v>5070.869565217387</v>
      </c>
    </row>
    <row r="26" spans="2:6" ht="12.75">
      <c r="B26" s="5">
        <v>87000</v>
      </c>
      <c r="C26" s="5">
        <f t="shared" si="2"/>
        <v>80754.78260869566</v>
      </c>
      <c r="D26" s="5">
        <f t="shared" si="3"/>
        <v>60566.08695652169</v>
      </c>
      <c r="E26" s="15">
        <f t="shared" si="0"/>
        <v>6729.565217391305</v>
      </c>
      <c r="F26" s="5">
        <f t="shared" si="1"/>
        <v>5047.173913043474</v>
      </c>
    </row>
    <row r="27" spans="2:6" ht="12.75">
      <c r="B27" s="5">
        <v>88000</v>
      </c>
      <c r="C27" s="5">
        <f t="shared" si="2"/>
        <v>80375.65217391305</v>
      </c>
      <c r="D27" s="5">
        <f t="shared" si="3"/>
        <v>60281.73913043473</v>
      </c>
      <c r="E27" s="15">
        <f t="shared" si="0"/>
        <v>6697.971014492755</v>
      </c>
      <c r="F27" s="5">
        <f t="shared" si="1"/>
        <v>5023.478260869561</v>
      </c>
    </row>
    <row r="28" spans="2:6" ht="12.75">
      <c r="B28" s="5">
        <v>89000</v>
      </c>
      <c r="C28" s="5">
        <f t="shared" si="2"/>
        <v>79996.52173913045</v>
      </c>
      <c r="D28" s="5">
        <f t="shared" si="3"/>
        <v>59997.39130434777</v>
      </c>
      <c r="E28" s="15">
        <f t="shared" si="0"/>
        <v>6666.376811594204</v>
      </c>
      <c r="F28" s="5">
        <f t="shared" si="1"/>
        <v>4999.7826086956475</v>
      </c>
    </row>
    <row r="29" spans="2:6" ht="12.75">
      <c r="B29" s="5">
        <v>90000</v>
      </c>
      <c r="C29" s="5">
        <f t="shared" si="2"/>
        <v>79617.39130434784</v>
      </c>
      <c r="D29" s="5">
        <f t="shared" si="3"/>
        <v>59713.04347826081</v>
      </c>
      <c r="E29" s="15">
        <f t="shared" si="0"/>
        <v>6634.782608695653</v>
      </c>
      <c r="F29" s="5">
        <f t="shared" si="1"/>
        <v>4976.0869565217345</v>
      </c>
    </row>
    <row r="30" spans="2:6" ht="12.75">
      <c r="B30" s="5">
        <v>91000</v>
      </c>
      <c r="C30" s="5">
        <f t="shared" si="2"/>
        <v>79238.26086956523</v>
      </c>
      <c r="D30" s="5">
        <f t="shared" si="3"/>
        <v>59428.695652173854</v>
      </c>
      <c r="E30" s="15">
        <f t="shared" si="0"/>
        <v>6603.188405797103</v>
      </c>
      <c r="F30" s="5">
        <f t="shared" si="1"/>
        <v>4952.3913043478215</v>
      </c>
    </row>
    <row r="31" spans="2:6" ht="12.75">
      <c r="B31" s="5">
        <v>92000</v>
      </c>
      <c r="C31" s="5">
        <f t="shared" si="2"/>
        <v>78859.13043478262</v>
      </c>
      <c r="D31" s="5">
        <f t="shared" si="3"/>
        <v>59144.347826086894</v>
      </c>
      <c r="E31" s="15">
        <f t="shared" si="0"/>
        <v>6571.594202898552</v>
      </c>
      <c r="F31" s="5">
        <f t="shared" si="1"/>
        <v>4928.695652173908</v>
      </c>
    </row>
    <row r="32" spans="2:6" ht="12.75">
      <c r="B32" s="5">
        <v>93000</v>
      </c>
      <c r="C32" s="5">
        <f t="shared" si="2"/>
        <v>78480.00000000001</v>
      </c>
      <c r="D32" s="5">
        <f t="shared" si="3"/>
        <v>58859.999999999935</v>
      </c>
      <c r="E32" s="15">
        <f t="shared" si="0"/>
        <v>6540.000000000001</v>
      </c>
      <c r="F32" s="5">
        <f t="shared" si="1"/>
        <v>4904.9999999999945</v>
      </c>
    </row>
    <row r="33" spans="2:6" ht="12.75">
      <c r="B33" s="5">
        <v>94000</v>
      </c>
      <c r="C33" s="5">
        <f t="shared" si="2"/>
        <v>78100.8695652174</v>
      </c>
      <c r="D33" s="5">
        <f t="shared" si="3"/>
        <v>58575.652173912975</v>
      </c>
      <c r="E33" s="15">
        <f t="shared" si="0"/>
        <v>6508.405797101451</v>
      </c>
      <c r="F33" s="5">
        <f t="shared" si="1"/>
        <v>4881.3043478260815</v>
      </c>
    </row>
    <row r="34" spans="2:6" ht="12.75">
      <c r="B34" s="5">
        <v>95000</v>
      </c>
      <c r="C34" s="5">
        <f t="shared" si="2"/>
        <v>77721.7391304348</v>
      </c>
      <c r="D34" s="5">
        <f t="shared" si="3"/>
        <v>58291.304347826015</v>
      </c>
      <c r="E34" s="15">
        <f t="shared" si="0"/>
        <v>6476.8115942029</v>
      </c>
      <c r="F34" s="5">
        <f t="shared" si="1"/>
        <v>4857.608695652168</v>
      </c>
    </row>
    <row r="35" spans="2:6" ht="12.75">
      <c r="B35" s="5">
        <v>96000</v>
      </c>
      <c r="C35" s="5">
        <f t="shared" si="2"/>
        <v>77342.60869565219</v>
      </c>
      <c r="D35" s="5">
        <f t="shared" si="3"/>
        <v>58006.956521739055</v>
      </c>
      <c r="E35" s="15">
        <f t="shared" si="0"/>
        <v>6445.217391304349</v>
      </c>
      <c r="F35" s="5">
        <f t="shared" si="1"/>
        <v>4833.913043478255</v>
      </c>
    </row>
    <row r="36" spans="2:6" ht="12.75">
      <c r="B36" s="5">
        <v>97000</v>
      </c>
      <c r="C36" s="5">
        <f t="shared" si="2"/>
        <v>76963.47826086958</v>
      </c>
      <c r="D36" s="5">
        <f t="shared" si="3"/>
        <v>57722.608695652096</v>
      </c>
      <c r="E36" s="15">
        <f t="shared" si="0"/>
        <v>6413.623188405799</v>
      </c>
      <c r="F36" s="5">
        <f t="shared" si="1"/>
        <v>4810.217391304342</v>
      </c>
    </row>
    <row r="37" spans="2:6" ht="12.75">
      <c r="B37" s="5">
        <v>98000</v>
      </c>
      <c r="C37" s="5">
        <f t="shared" si="2"/>
        <v>76584.34782608697</v>
      </c>
      <c r="D37" s="5">
        <f t="shared" si="3"/>
        <v>57438.260869565136</v>
      </c>
      <c r="E37" s="15">
        <f t="shared" si="0"/>
        <v>6382.028985507248</v>
      </c>
      <c r="F37" s="5">
        <f t="shared" si="1"/>
        <v>4786.521739130428</v>
      </c>
    </row>
    <row r="38" spans="2:6" ht="12.75">
      <c r="B38" s="5">
        <v>99000</v>
      </c>
      <c r="C38" s="5">
        <f t="shared" si="2"/>
        <v>76205.21739130437</v>
      </c>
      <c r="D38" s="5">
        <f t="shared" si="3"/>
        <v>57153.91304347818</v>
      </c>
      <c r="E38" s="15">
        <f t="shared" si="0"/>
        <v>6350.434782608697</v>
      </c>
      <c r="F38" s="5">
        <f t="shared" si="1"/>
        <v>4762.826086956515</v>
      </c>
    </row>
    <row r="39" spans="2:6" ht="12.75">
      <c r="B39" s="5">
        <v>100000</v>
      </c>
      <c r="C39" s="5">
        <f t="shared" si="2"/>
        <v>75826.08695652176</v>
      </c>
      <c r="D39" s="5">
        <f t="shared" si="3"/>
        <v>56869.56521739122</v>
      </c>
      <c r="E39" s="15">
        <f t="shared" si="0"/>
        <v>6318.840579710147</v>
      </c>
      <c r="F39" s="5">
        <f t="shared" si="1"/>
        <v>4739.130434782602</v>
      </c>
    </row>
    <row r="40" spans="2:6" ht="12.75">
      <c r="B40" s="5">
        <v>101000</v>
      </c>
      <c r="C40" s="5">
        <f t="shared" si="2"/>
        <v>75446.95652173915</v>
      </c>
      <c r="D40" s="5">
        <f t="shared" si="3"/>
        <v>56585.21739130426</v>
      </c>
      <c r="E40" s="15">
        <f t="shared" si="0"/>
        <v>6287.246376811596</v>
      </c>
      <c r="F40" s="5">
        <f t="shared" si="1"/>
        <v>4715.434782608688</v>
      </c>
    </row>
    <row r="41" spans="2:6" ht="12.75">
      <c r="B41" s="5">
        <v>102000</v>
      </c>
      <c r="C41" s="5">
        <f t="shared" si="2"/>
        <v>75067.82608695654</v>
      </c>
      <c r="D41" s="5">
        <f t="shared" si="3"/>
        <v>56300.8695652173</v>
      </c>
      <c r="E41" s="15">
        <f t="shared" si="0"/>
        <v>6255.652173913045</v>
      </c>
      <c r="F41" s="5">
        <f t="shared" si="1"/>
        <v>4691.739130434775</v>
      </c>
    </row>
    <row r="42" spans="2:6" ht="12.75">
      <c r="B42" s="5">
        <v>103000</v>
      </c>
      <c r="C42" s="5">
        <f t="shared" si="2"/>
        <v>74688.69565217393</v>
      </c>
      <c r="D42" s="5">
        <f t="shared" si="3"/>
        <v>56016.52173913034</v>
      </c>
      <c r="E42" s="15">
        <f t="shared" si="0"/>
        <v>6224.057971014495</v>
      </c>
      <c r="F42" s="5">
        <f t="shared" si="1"/>
        <v>4668.043478260862</v>
      </c>
    </row>
    <row r="43" spans="2:6" ht="12.75">
      <c r="B43" s="5">
        <v>104000</v>
      </c>
      <c r="C43" s="5">
        <f t="shared" si="2"/>
        <v>74309.56521739133</v>
      </c>
      <c r="D43" s="5">
        <f t="shared" si="3"/>
        <v>55732.17391304338</v>
      </c>
      <c r="E43" s="15">
        <f t="shared" si="0"/>
        <v>6192.463768115944</v>
      </c>
      <c r="F43" s="5">
        <f t="shared" si="1"/>
        <v>4644.347826086948</v>
      </c>
    </row>
    <row r="44" spans="2:6" ht="12.75">
      <c r="B44" s="5">
        <v>105000</v>
      </c>
      <c r="C44" s="5">
        <f t="shared" si="2"/>
        <v>73930.43478260872</v>
      </c>
      <c r="D44" s="5">
        <f t="shared" si="3"/>
        <v>55447.82608695642</v>
      </c>
      <c r="E44" s="15">
        <f t="shared" si="0"/>
        <v>6160.869565217393</v>
      </c>
      <c r="F44" s="5">
        <f t="shared" si="1"/>
        <v>4620.652173913035</v>
      </c>
    </row>
    <row r="45" spans="2:6" ht="12.75">
      <c r="B45" s="5">
        <v>106000</v>
      </c>
      <c r="C45" s="5">
        <f t="shared" si="2"/>
        <v>73551.30434782611</v>
      </c>
      <c r="D45" s="5">
        <f t="shared" si="3"/>
        <v>55163.47826086946</v>
      </c>
      <c r="E45" s="15">
        <f t="shared" si="0"/>
        <v>6129.275362318843</v>
      </c>
      <c r="F45" s="5">
        <f t="shared" si="1"/>
        <v>4596.956521739122</v>
      </c>
    </row>
    <row r="46" spans="2:6" ht="12.75">
      <c r="B46" s="5">
        <v>107000</v>
      </c>
      <c r="C46" s="5">
        <f t="shared" si="2"/>
        <v>73172.1739130435</v>
      </c>
      <c r="D46" s="5">
        <f t="shared" si="3"/>
        <v>54879.1304347825</v>
      </c>
      <c r="E46" s="15">
        <f t="shared" si="0"/>
        <v>6097.681159420292</v>
      </c>
      <c r="F46" s="5">
        <f t="shared" si="1"/>
        <v>4573.260869565208</v>
      </c>
    </row>
    <row r="47" spans="2:6" ht="12.75">
      <c r="B47" s="5">
        <v>108000</v>
      </c>
      <c r="C47" s="5">
        <f t="shared" si="2"/>
        <v>72793.0434782609</v>
      </c>
      <c r="D47" s="5">
        <f t="shared" si="3"/>
        <v>54594.78260869554</v>
      </c>
      <c r="E47" s="15">
        <f t="shared" si="0"/>
        <v>6066.086956521741</v>
      </c>
      <c r="F47" s="5">
        <f t="shared" si="1"/>
        <v>4549.565217391295</v>
      </c>
    </row>
    <row r="48" spans="2:6" ht="12.75">
      <c r="B48" s="5">
        <v>109000</v>
      </c>
      <c r="C48" s="5">
        <f t="shared" si="2"/>
        <v>72413.91304347829</v>
      </c>
      <c r="D48" s="5">
        <f t="shared" si="3"/>
        <v>54310.43478260858</v>
      </c>
      <c r="E48" s="15">
        <f t="shared" si="0"/>
        <v>6034.492753623191</v>
      </c>
      <c r="F48" s="5">
        <f t="shared" si="1"/>
        <v>4525.869565217382</v>
      </c>
    </row>
    <row r="49" spans="2:6" ht="12.75">
      <c r="B49" s="5">
        <v>110000</v>
      </c>
      <c r="C49" s="5">
        <f t="shared" si="2"/>
        <v>72034.78260869568</v>
      </c>
      <c r="D49" s="5">
        <f t="shared" si="3"/>
        <v>54026.08695652162</v>
      </c>
      <c r="E49" s="15">
        <f t="shared" si="0"/>
        <v>6002.89855072464</v>
      </c>
      <c r="F49" s="5">
        <f t="shared" si="1"/>
        <v>4502.173913043468</v>
      </c>
    </row>
    <row r="50" spans="2:6" ht="12.75">
      <c r="B50" s="5">
        <v>111000</v>
      </c>
      <c r="C50" s="5">
        <f t="shared" si="2"/>
        <v>71655.65217391307</v>
      </c>
      <c r="D50" s="5">
        <f t="shared" si="3"/>
        <v>53741.73913043466</v>
      </c>
      <c r="E50" s="15">
        <f t="shared" si="0"/>
        <v>5971.304347826089</v>
      </c>
      <c r="F50" s="5">
        <f t="shared" si="1"/>
        <v>4478.478260869555</v>
      </c>
    </row>
    <row r="51" spans="2:6" ht="12.75">
      <c r="B51" s="5">
        <v>112000</v>
      </c>
      <c r="C51" s="5">
        <f t="shared" si="2"/>
        <v>71276.52173913046</v>
      </c>
      <c r="D51" s="5">
        <f t="shared" si="3"/>
        <v>53457.3913043477</v>
      </c>
      <c r="E51" s="15">
        <f t="shared" si="0"/>
        <v>5939.710144927539</v>
      </c>
      <c r="F51" s="5">
        <f t="shared" si="1"/>
        <v>4454.782608695642</v>
      </c>
    </row>
    <row r="52" spans="2:6" ht="12.75">
      <c r="B52" s="5">
        <v>113000</v>
      </c>
      <c r="C52" s="5">
        <f t="shared" si="2"/>
        <v>70897.39130434785</v>
      </c>
      <c r="D52" s="5">
        <f t="shared" si="3"/>
        <v>53173.04347826074</v>
      </c>
      <c r="E52" s="15">
        <f t="shared" si="0"/>
        <v>5908.115942028988</v>
      </c>
      <c r="F52" s="5">
        <f t="shared" si="1"/>
        <v>4431.086956521728</v>
      </c>
    </row>
    <row r="53" spans="2:6" ht="12.75">
      <c r="B53" s="5">
        <v>114000</v>
      </c>
      <c r="C53" s="5">
        <f t="shared" si="2"/>
        <v>70518.26086956525</v>
      </c>
      <c r="D53" s="5">
        <f t="shared" si="3"/>
        <v>52888.69565217378</v>
      </c>
      <c r="E53" s="15">
        <f t="shared" si="0"/>
        <v>5876.521739130437</v>
      </c>
      <c r="F53" s="5">
        <f t="shared" si="1"/>
        <v>4407.391304347815</v>
      </c>
    </row>
    <row r="54" spans="2:6" ht="12.75">
      <c r="B54" s="5">
        <v>115000</v>
      </c>
      <c r="C54" s="5">
        <f t="shared" si="2"/>
        <v>70139.13043478264</v>
      </c>
      <c r="D54" s="5">
        <f t="shared" si="3"/>
        <v>52604.34782608682</v>
      </c>
      <c r="E54" s="15">
        <f t="shared" si="0"/>
        <v>5844.927536231887</v>
      </c>
      <c r="F54" s="5">
        <f t="shared" si="1"/>
        <v>4383.695652173902</v>
      </c>
    </row>
    <row r="55" spans="2:6" ht="12.75">
      <c r="B55" s="5">
        <v>116000</v>
      </c>
      <c r="C55" s="5">
        <f t="shared" si="2"/>
        <v>69760.00000000003</v>
      </c>
      <c r="D55" s="5">
        <f t="shared" si="3"/>
        <v>52319.99999999986</v>
      </c>
      <c r="E55" s="15">
        <f t="shared" si="0"/>
        <v>5813.333333333336</v>
      </c>
      <c r="F55" s="5">
        <f t="shared" si="1"/>
        <v>4359.999999999988</v>
      </c>
    </row>
    <row r="56" spans="2:6" ht="12.75">
      <c r="B56" s="5">
        <v>117000</v>
      </c>
      <c r="C56" s="5">
        <f t="shared" si="2"/>
        <v>69380.86956521742</v>
      </c>
      <c r="D56" s="5">
        <f t="shared" si="3"/>
        <v>52035.6521739129</v>
      </c>
      <c r="E56" s="15">
        <f t="shared" si="0"/>
        <v>5781.739130434785</v>
      </c>
      <c r="F56" s="5">
        <f t="shared" si="1"/>
        <v>4336.304347826075</v>
      </c>
    </row>
    <row r="57" spans="2:6" ht="12.75">
      <c r="B57" s="5">
        <v>118000</v>
      </c>
      <c r="C57" s="5">
        <f t="shared" si="2"/>
        <v>69001.73913043481</v>
      </c>
      <c r="D57" s="5">
        <f t="shared" si="3"/>
        <v>51751.30434782594</v>
      </c>
      <c r="E57" s="15">
        <f t="shared" si="0"/>
        <v>5750.144927536235</v>
      </c>
      <c r="F57" s="5">
        <f t="shared" si="1"/>
        <v>4312.608695652162</v>
      </c>
    </row>
    <row r="58" spans="2:6" ht="12.75">
      <c r="B58" s="5">
        <v>119000</v>
      </c>
      <c r="C58" s="5">
        <f t="shared" si="2"/>
        <v>68622.6086956522</v>
      </c>
      <c r="D58" s="5">
        <f t="shared" si="3"/>
        <v>51466.95652173898</v>
      </c>
      <c r="E58" s="15">
        <f t="shared" si="0"/>
        <v>5718.550724637684</v>
      </c>
      <c r="F58" s="5">
        <f t="shared" si="1"/>
        <v>4288.913043478248</v>
      </c>
    </row>
    <row r="59" spans="2:6" ht="12.75">
      <c r="B59" s="5">
        <v>120000</v>
      </c>
      <c r="C59" s="5">
        <f t="shared" si="2"/>
        <v>68243.4782608696</v>
      </c>
      <c r="D59" s="5">
        <f t="shared" si="3"/>
        <v>51182.60869565202</v>
      </c>
      <c r="E59" s="15">
        <f t="shared" si="0"/>
        <v>5686.956521739133</v>
      </c>
      <c r="F59" s="5">
        <f t="shared" si="1"/>
        <v>4265.217391304335</v>
      </c>
    </row>
    <row r="60" spans="2:6" ht="12.75">
      <c r="B60" s="5">
        <v>121000</v>
      </c>
      <c r="C60" s="5">
        <f t="shared" si="2"/>
        <v>67864.34782608699</v>
      </c>
      <c r="D60" s="5">
        <f t="shared" si="3"/>
        <v>50898.26086956506</v>
      </c>
      <c r="E60" s="15">
        <f t="shared" si="0"/>
        <v>5655.362318840583</v>
      </c>
      <c r="F60" s="5">
        <f t="shared" si="1"/>
        <v>4241.521739130422</v>
      </c>
    </row>
    <row r="61" spans="2:6" ht="12.75">
      <c r="B61" s="5">
        <v>122000</v>
      </c>
      <c r="C61" s="5">
        <f t="shared" si="2"/>
        <v>67485.21739130438</v>
      </c>
      <c r="D61" s="5">
        <f t="shared" si="3"/>
        <v>50613.913043478104</v>
      </c>
      <c r="E61" s="15">
        <f t="shared" si="0"/>
        <v>5623.768115942032</v>
      </c>
      <c r="F61" s="5">
        <f t="shared" si="1"/>
        <v>4217.826086956508</v>
      </c>
    </row>
    <row r="62" spans="2:6" ht="12.75">
      <c r="B62" s="5">
        <v>123000</v>
      </c>
      <c r="C62" s="5">
        <f t="shared" si="2"/>
        <v>67106.08695652177</v>
      </c>
      <c r="D62" s="5">
        <f t="shared" si="3"/>
        <v>50329.565217391144</v>
      </c>
      <c r="E62" s="15">
        <f t="shared" si="0"/>
        <v>5592.173913043481</v>
      </c>
      <c r="F62" s="5">
        <f t="shared" si="1"/>
        <v>4194.130434782595</v>
      </c>
    </row>
    <row r="63" spans="2:6" ht="12.75">
      <c r="B63" s="5">
        <v>124000</v>
      </c>
      <c r="C63" s="5">
        <f t="shared" si="2"/>
        <v>66726.95652173916</v>
      </c>
      <c r="D63" s="5">
        <f t="shared" si="3"/>
        <v>50045.217391304184</v>
      </c>
      <c r="E63" s="15">
        <f t="shared" si="0"/>
        <v>5560.579710144931</v>
      </c>
      <c r="F63" s="5">
        <f t="shared" si="1"/>
        <v>4170.434782608682</v>
      </c>
    </row>
    <row r="64" spans="2:6" ht="12.75">
      <c r="B64" s="5">
        <v>125000</v>
      </c>
      <c r="C64" s="5">
        <f t="shared" si="2"/>
        <v>66347.82608695656</v>
      </c>
      <c r="D64" s="5">
        <f t="shared" si="3"/>
        <v>49760.869565217225</v>
      </c>
      <c r="E64" s="15">
        <f t="shared" si="0"/>
        <v>5528.98550724638</v>
      </c>
      <c r="F64" s="5">
        <f t="shared" si="1"/>
        <v>4146.739130434768</v>
      </c>
    </row>
    <row r="65" spans="2:6" ht="12.75">
      <c r="B65" s="5">
        <v>126000</v>
      </c>
      <c r="C65" s="5">
        <f t="shared" si="2"/>
        <v>65968.69565217395</v>
      </c>
      <c r="D65" s="5">
        <f t="shared" si="3"/>
        <v>49476.521739130265</v>
      </c>
      <c r="E65" s="15">
        <f t="shared" si="0"/>
        <v>5497.391304347829</v>
      </c>
      <c r="F65" s="5">
        <f t="shared" si="1"/>
        <v>4123.043478260855</v>
      </c>
    </row>
    <row r="66" spans="2:6" ht="12.75">
      <c r="B66" s="5">
        <v>127000</v>
      </c>
      <c r="C66" s="5">
        <f t="shared" si="2"/>
        <v>65589.56521739134</v>
      </c>
      <c r="D66" s="5">
        <f t="shared" si="3"/>
        <v>49192.173913043305</v>
      </c>
      <c r="E66" s="15">
        <f t="shared" si="0"/>
        <v>5465.797101449279</v>
      </c>
      <c r="F66" s="5">
        <f t="shared" si="1"/>
        <v>4099.347826086942</v>
      </c>
    </row>
    <row r="67" spans="2:6" ht="12.75">
      <c r="B67" s="5">
        <v>128000</v>
      </c>
      <c r="C67" s="5">
        <f t="shared" si="2"/>
        <v>65210.43478260873</v>
      </c>
      <c r="D67" s="5">
        <f t="shared" si="3"/>
        <v>48907.826086956346</v>
      </c>
      <c r="E67" s="15">
        <f t="shared" si="0"/>
        <v>5434.202898550728</v>
      </c>
      <c r="F67" s="5">
        <f t="shared" si="1"/>
        <v>4075.652173913029</v>
      </c>
    </row>
    <row r="68" spans="2:6" ht="12.75">
      <c r="B68" s="5">
        <v>129000</v>
      </c>
      <c r="C68" s="5">
        <f t="shared" si="2"/>
        <v>64831.304347826124</v>
      </c>
      <c r="D68" s="5">
        <f t="shared" si="3"/>
        <v>48623.478260869386</v>
      </c>
      <c r="E68" s="15">
        <f t="shared" si="0"/>
        <v>5402.608695652177</v>
      </c>
      <c r="F68" s="5">
        <f t="shared" si="1"/>
        <v>4051.9565217391155</v>
      </c>
    </row>
    <row r="69" spans="2:6" ht="12.75">
      <c r="B69" s="5">
        <v>130000</v>
      </c>
      <c r="C69" s="5">
        <f t="shared" si="2"/>
        <v>64452.173913043516</v>
      </c>
      <c r="D69" s="5">
        <f t="shared" si="3"/>
        <v>48339.130434782426</v>
      </c>
      <c r="E69" s="15">
        <f t="shared" si="0"/>
        <v>5371.014492753627</v>
      </c>
      <c r="F69" s="5">
        <f t="shared" si="1"/>
        <v>4028.260869565202</v>
      </c>
    </row>
    <row r="70" spans="2:6" ht="12.75">
      <c r="B70" s="5">
        <v>131000</v>
      </c>
      <c r="C70" s="5">
        <f t="shared" si="2"/>
        <v>64073.04347826091</v>
      </c>
      <c r="D70" s="5">
        <f t="shared" si="3"/>
        <v>48054.78260869547</v>
      </c>
      <c r="E70" s="15">
        <f t="shared" si="0"/>
        <v>5339.420289855076</v>
      </c>
      <c r="F70" s="5">
        <f t="shared" si="1"/>
        <v>4004.565217391289</v>
      </c>
    </row>
    <row r="71" spans="2:6" ht="12.75">
      <c r="B71" s="5">
        <v>132000</v>
      </c>
      <c r="C71" s="5">
        <f t="shared" si="2"/>
        <v>63693.9130434783</v>
      </c>
      <c r="D71" s="5">
        <f t="shared" si="3"/>
        <v>47770.43478260851</v>
      </c>
      <c r="E71" s="15">
        <f t="shared" si="0"/>
        <v>5307.826086956525</v>
      </c>
      <c r="F71" s="5">
        <f t="shared" si="1"/>
        <v>3980.8695652173756</v>
      </c>
    </row>
    <row r="72" spans="2:6" ht="12.75">
      <c r="B72" s="5">
        <v>133000</v>
      </c>
      <c r="C72" s="5">
        <f t="shared" si="2"/>
        <v>63314.78260869569</v>
      </c>
      <c r="D72" s="5">
        <f t="shared" si="3"/>
        <v>47486.08695652155</v>
      </c>
      <c r="E72" s="15">
        <f t="shared" si="0"/>
        <v>5276.231884057975</v>
      </c>
      <c r="F72" s="5">
        <f t="shared" si="1"/>
        <v>3957.173913043462</v>
      </c>
    </row>
    <row r="73" spans="2:6" ht="12.75">
      <c r="B73" s="5">
        <v>134000</v>
      </c>
      <c r="C73" s="5">
        <f t="shared" si="2"/>
        <v>62935.652173913084</v>
      </c>
      <c r="D73" s="5">
        <f t="shared" si="3"/>
        <v>47201.73913043459</v>
      </c>
      <c r="E73" s="15">
        <f t="shared" si="0"/>
        <v>5244.637681159424</v>
      </c>
      <c r="F73" s="5">
        <f t="shared" si="1"/>
        <v>3933.478260869549</v>
      </c>
    </row>
    <row r="74" spans="2:6" ht="12.75">
      <c r="B74" s="5">
        <v>135000</v>
      </c>
      <c r="C74" s="5">
        <f t="shared" si="2"/>
        <v>62556.521739130476</v>
      </c>
      <c r="D74" s="5">
        <f t="shared" si="3"/>
        <v>46917.39130434763</v>
      </c>
      <c r="E74" s="15">
        <f aca="true" t="shared" si="4" ref="E74:E137">+C74/12</f>
        <v>5213.043478260873</v>
      </c>
      <c r="F74" s="5">
        <f aca="true" t="shared" si="5" ref="F74:F137">+D74/12</f>
        <v>3909.7826086956356</v>
      </c>
    </row>
    <row r="75" spans="2:6" ht="12.75">
      <c r="B75" s="5">
        <v>136000</v>
      </c>
      <c r="C75" s="5">
        <f aca="true" t="shared" si="6" ref="C75:C138">+C74-($C$9/230)</f>
        <v>62177.39130434787</v>
      </c>
      <c r="D75" s="5">
        <f aca="true" t="shared" si="7" ref="D75:D138">+D74-($D$9/230)</f>
        <v>46633.04347826067</v>
      </c>
      <c r="E75" s="15">
        <f t="shared" si="4"/>
        <v>5181.449275362323</v>
      </c>
      <c r="F75" s="5">
        <f t="shared" si="5"/>
        <v>3886.086956521722</v>
      </c>
    </row>
    <row r="76" spans="2:6" ht="12.75">
      <c r="B76" s="5">
        <v>137000</v>
      </c>
      <c r="C76" s="5">
        <f t="shared" si="6"/>
        <v>61798.26086956526</v>
      </c>
      <c r="D76" s="5">
        <f t="shared" si="7"/>
        <v>46348.69565217371</v>
      </c>
      <c r="E76" s="15">
        <f t="shared" si="4"/>
        <v>5149.855072463772</v>
      </c>
      <c r="F76" s="5">
        <f t="shared" si="5"/>
        <v>3862.391304347809</v>
      </c>
    </row>
    <row r="77" spans="2:6" ht="12.75">
      <c r="B77" s="5">
        <v>138000</v>
      </c>
      <c r="C77" s="5">
        <f t="shared" si="6"/>
        <v>61419.13043478265</v>
      </c>
      <c r="D77" s="5">
        <f t="shared" si="7"/>
        <v>46064.34782608675</v>
      </c>
      <c r="E77" s="15">
        <f t="shared" si="4"/>
        <v>5118.260869565221</v>
      </c>
      <c r="F77" s="5">
        <f t="shared" si="5"/>
        <v>3838.6956521738957</v>
      </c>
    </row>
    <row r="78" spans="2:6" ht="12.75">
      <c r="B78" s="5">
        <v>139000</v>
      </c>
      <c r="C78" s="5">
        <f t="shared" si="6"/>
        <v>61040.000000000044</v>
      </c>
      <c r="D78" s="5">
        <f t="shared" si="7"/>
        <v>45779.99999999979</v>
      </c>
      <c r="E78" s="15">
        <f t="shared" si="4"/>
        <v>5086.666666666671</v>
      </c>
      <c r="F78" s="5">
        <f t="shared" si="5"/>
        <v>3814.9999999999823</v>
      </c>
    </row>
    <row r="79" spans="2:6" ht="12.75">
      <c r="B79" s="5">
        <v>140000</v>
      </c>
      <c r="C79" s="5">
        <f t="shared" si="6"/>
        <v>60660.869565217436</v>
      </c>
      <c r="D79" s="5">
        <f t="shared" si="7"/>
        <v>45495.65217391283</v>
      </c>
      <c r="E79" s="15">
        <f t="shared" si="4"/>
        <v>5055.07246376812</v>
      </c>
      <c r="F79" s="5">
        <f t="shared" si="5"/>
        <v>3791.3043478260693</v>
      </c>
    </row>
    <row r="80" spans="2:6" ht="12.75">
      <c r="B80" s="5">
        <v>141000</v>
      </c>
      <c r="C80" s="5">
        <f t="shared" si="6"/>
        <v>60281.73913043483</v>
      </c>
      <c r="D80" s="5">
        <f t="shared" si="7"/>
        <v>45211.30434782587</v>
      </c>
      <c r="E80" s="15">
        <f t="shared" si="4"/>
        <v>5023.478260869569</v>
      </c>
      <c r="F80" s="5">
        <f t="shared" si="5"/>
        <v>3767.608695652156</v>
      </c>
    </row>
    <row r="81" spans="2:6" ht="12.75">
      <c r="B81" s="5">
        <v>142000</v>
      </c>
      <c r="C81" s="5">
        <f t="shared" si="6"/>
        <v>59902.60869565222</v>
      </c>
      <c r="D81" s="5">
        <f t="shared" si="7"/>
        <v>44926.95652173891</v>
      </c>
      <c r="E81" s="15">
        <f t="shared" si="4"/>
        <v>4991.884057971019</v>
      </c>
      <c r="F81" s="5">
        <f t="shared" si="5"/>
        <v>3743.9130434782423</v>
      </c>
    </row>
    <row r="82" spans="2:6" ht="12.75">
      <c r="B82" s="5">
        <v>143000</v>
      </c>
      <c r="C82" s="5">
        <f t="shared" si="6"/>
        <v>59523.47826086961</v>
      </c>
      <c r="D82" s="5">
        <f t="shared" si="7"/>
        <v>44642.60869565195</v>
      </c>
      <c r="E82" s="15">
        <f t="shared" si="4"/>
        <v>4960.289855072468</v>
      </c>
      <c r="F82" s="5">
        <f t="shared" si="5"/>
        <v>3720.2173913043293</v>
      </c>
    </row>
    <row r="83" spans="2:6" ht="12.75">
      <c r="B83" s="5">
        <v>144000</v>
      </c>
      <c r="C83" s="5">
        <f t="shared" si="6"/>
        <v>59144.347826087</v>
      </c>
      <c r="D83" s="5">
        <f t="shared" si="7"/>
        <v>44358.26086956499</v>
      </c>
      <c r="E83" s="15">
        <f t="shared" si="4"/>
        <v>4928.695652173917</v>
      </c>
      <c r="F83" s="5">
        <f t="shared" si="5"/>
        <v>3696.521739130416</v>
      </c>
    </row>
    <row r="84" spans="2:6" ht="12.75">
      <c r="B84" s="5">
        <v>145000</v>
      </c>
      <c r="C84" s="5">
        <f t="shared" si="6"/>
        <v>58765.217391304395</v>
      </c>
      <c r="D84" s="5">
        <f t="shared" si="7"/>
        <v>44073.91304347803</v>
      </c>
      <c r="E84" s="15">
        <f t="shared" si="4"/>
        <v>4897.101449275367</v>
      </c>
      <c r="F84" s="5">
        <f t="shared" si="5"/>
        <v>3672.8260869565024</v>
      </c>
    </row>
    <row r="85" spans="2:6" ht="12.75">
      <c r="B85" s="5">
        <v>146000</v>
      </c>
      <c r="C85" s="5">
        <f t="shared" si="6"/>
        <v>58386.08695652179</v>
      </c>
      <c r="D85" s="5">
        <f t="shared" si="7"/>
        <v>43789.56521739107</v>
      </c>
      <c r="E85" s="15">
        <f t="shared" si="4"/>
        <v>4865.507246376816</v>
      </c>
      <c r="F85" s="5">
        <f t="shared" si="5"/>
        <v>3649.1304347825894</v>
      </c>
    </row>
    <row r="86" spans="2:6" ht="12.75">
      <c r="B86" s="5">
        <v>147000</v>
      </c>
      <c r="C86" s="5">
        <f t="shared" si="6"/>
        <v>58006.95652173918</v>
      </c>
      <c r="D86" s="5">
        <f t="shared" si="7"/>
        <v>43505.21739130411</v>
      </c>
      <c r="E86" s="15">
        <f t="shared" si="4"/>
        <v>4833.913043478265</v>
      </c>
      <c r="F86" s="5">
        <f t="shared" si="5"/>
        <v>3625.434782608676</v>
      </c>
    </row>
    <row r="87" spans="2:6" ht="12.75">
      <c r="B87" s="5">
        <v>148000</v>
      </c>
      <c r="C87" s="5">
        <f t="shared" si="6"/>
        <v>57627.82608695657</v>
      </c>
      <c r="D87" s="5">
        <f t="shared" si="7"/>
        <v>43220.86956521715</v>
      </c>
      <c r="E87" s="15">
        <f t="shared" si="4"/>
        <v>4802.318840579715</v>
      </c>
      <c r="F87" s="5">
        <f t="shared" si="5"/>
        <v>3601.7391304347625</v>
      </c>
    </row>
    <row r="88" spans="2:6" ht="12.75">
      <c r="B88" s="5">
        <v>149000</v>
      </c>
      <c r="C88" s="5">
        <f t="shared" si="6"/>
        <v>57248.69565217396</v>
      </c>
      <c r="D88" s="5">
        <f t="shared" si="7"/>
        <v>42936.52173913019</v>
      </c>
      <c r="E88" s="15">
        <f t="shared" si="4"/>
        <v>4770.724637681164</v>
      </c>
      <c r="F88" s="5">
        <f t="shared" si="5"/>
        <v>3578.0434782608495</v>
      </c>
    </row>
    <row r="89" spans="2:6" ht="12.75">
      <c r="B89" s="5">
        <v>150000</v>
      </c>
      <c r="C89" s="5">
        <f t="shared" si="6"/>
        <v>56869.565217391355</v>
      </c>
      <c r="D89" s="5">
        <f t="shared" si="7"/>
        <v>42652.17391304323</v>
      </c>
      <c r="E89" s="15">
        <f t="shared" si="4"/>
        <v>4739.130434782613</v>
      </c>
      <c r="F89" s="5">
        <f t="shared" si="5"/>
        <v>3554.347826086936</v>
      </c>
    </row>
    <row r="90" spans="2:6" ht="12.75">
      <c r="B90" s="5">
        <v>151000</v>
      </c>
      <c r="C90" s="5">
        <f t="shared" si="6"/>
        <v>56490.43478260875</v>
      </c>
      <c r="D90" s="5">
        <f t="shared" si="7"/>
        <v>42367.82608695627</v>
      </c>
      <c r="E90" s="15">
        <f t="shared" si="4"/>
        <v>4707.5362318840625</v>
      </c>
      <c r="F90" s="5">
        <f t="shared" si="5"/>
        <v>3530.6521739130226</v>
      </c>
    </row>
    <row r="91" spans="2:6" ht="12.75">
      <c r="B91" s="5">
        <v>152000</v>
      </c>
      <c r="C91" s="5">
        <f t="shared" si="6"/>
        <v>56111.30434782614</v>
      </c>
      <c r="D91" s="5">
        <f t="shared" si="7"/>
        <v>42083.47826086931</v>
      </c>
      <c r="E91" s="15">
        <f t="shared" si="4"/>
        <v>4675.942028985512</v>
      </c>
      <c r="F91" s="5">
        <f t="shared" si="5"/>
        <v>3506.9565217391096</v>
      </c>
    </row>
    <row r="92" spans="2:6" ht="12.75">
      <c r="B92" s="5">
        <v>153000</v>
      </c>
      <c r="C92" s="5">
        <f t="shared" si="6"/>
        <v>55732.17391304353</v>
      </c>
      <c r="D92" s="5">
        <f t="shared" si="7"/>
        <v>41799.13043478235</v>
      </c>
      <c r="E92" s="15">
        <f t="shared" si="4"/>
        <v>4644.347826086961</v>
      </c>
      <c r="F92" s="5">
        <f t="shared" si="5"/>
        <v>3483.260869565196</v>
      </c>
    </row>
    <row r="93" spans="2:6" ht="12.75">
      <c r="B93" s="5">
        <v>154000</v>
      </c>
      <c r="C93" s="5">
        <f t="shared" si="6"/>
        <v>55353.04347826092</v>
      </c>
      <c r="D93" s="5">
        <f t="shared" si="7"/>
        <v>41514.782608695394</v>
      </c>
      <c r="E93" s="15">
        <f t="shared" si="4"/>
        <v>4612.7536231884105</v>
      </c>
      <c r="F93" s="5">
        <f t="shared" si="5"/>
        <v>3459.5652173912827</v>
      </c>
    </row>
    <row r="94" spans="2:6" ht="12.75">
      <c r="B94" s="5">
        <v>155000</v>
      </c>
      <c r="C94" s="5">
        <f t="shared" si="6"/>
        <v>54973.913043478315</v>
      </c>
      <c r="D94" s="5">
        <f t="shared" si="7"/>
        <v>41230.434782608434</v>
      </c>
      <c r="E94" s="15">
        <f t="shared" si="4"/>
        <v>4581.15942028986</v>
      </c>
      <c r="F94" s="5">
        <f t="shared" si="5"/>
        <v>3435.8695652173697</v>
      </c>
    </row>
    <row r="95" spans="2:6" ht="12.75">
      <c r="B95" s="5">
        <v>156000</v>
      </c>
      <c r="C95" s="5">
        <f t="shared" si="6"/>
        <v>54594.78260869571</v>
      </c>
      <c r="D95" s="5">
        <f t="shared" si="7"/>
        <v>40946.086956521474</v>
      </c>
      <c r="E95" s="15">
        <f t="shared" si="4"/>
        <v>4549.565217391309</v>
      </c>
      <c r="F95" s="5">
        <f t="shared" si="5"/>
        <v>3412.173913043456</v>
      </c>
    </row>
    <row r="96" spans="2:6" ht="12.75">
      <c r="B96" s="5">
        <v>157000</v>
      </c>
      <c r="C96" s="5">
        <f t="shared" si="6"/>
        <v>54215.6521739131</v>
      </c>
      <c r="D96" s="5">
        <f t="shared" si="7"/>
        <v>40661.739130434515</v>
      </c>
      <c r="E96" s="15">
        <f t="shared" si="4"/>
        <v>4517.9710144927585</v>
      </c>
      <c r="F96" s="5">
        <f t="shared" si="5"/>
        <v>3388.4782608695427</v>
      </c>
    </row>
    <row r="97" spans="2:6" ht="12.75">
      <c r="B97" s="5">
        <v>158000</v>
      </c>
      <c r="C97" s="5">
        <f t="shared" si="6"/>
        <v>53836.52173913049</v>
      </c>
      <c r="D97" s="5">
        <f t="shared" si="7"/>
        <v>40377.391304347555</v>
      </c>
      <c r="E97" s="15">
        <f t="shared" si="4"/>
        <v>4486.3768115942075</v>
      </c>
      <c r="F97" s="5">
        <f t="shared" si="5"/>
        <v>3364.7826086956297</v>
      </c>
    </row>
    <row r="98" spans="2:6" ht="12.75">
      <c r="B98" s="5">
        <v>159000</v>
      </c>
      <c r="C98" s="5">
        <f t="shared" si="6"/>
        <v>53457.39130434788</v>
      </c>
      <c r="D98" s="5">
        <f t="shared" si="7"/>
        <v>40093.043478260595</v>
      </c>
      <c r="E98" s="15">
        <f t="shared" si="4"/>
        <v>4454.782608695657</v>
      </c>
      <c r="F98" s="5">
        <f t="shared" si="5"/>
        <v>3341.0869565217163</v>
      </c>
    </row>
    <row r="99" spans="2:6" ht="12.75">
      <c r="B99" s="5">
        <v>160000</v>
      </c>
      <c r="C99" s="5">
        <f t="shared" si="6"/>
        <v>53078.260869565274</v>
      </c>
      <c r="D99" s="5">
        <f t="shared" si="7"/>
        <v>39808.695652173636</v>
      </c>
      <c r="E99" s="15">
        <f t="shared" si="4"/>
        <v>4423.1884057971065</v>
      </c>
      <c r="F99" s="5">
        <f t="shared" si="5"/>
        <v>3317.391304347803</v>
      </c>
    </row>
    <row r="100" spans="2:6" ht="12.75">
      <c r="B100" s="5">
        <v>161000</v>
      </c>
      <c r="C100" s="5">
        <f t="shared" si="6"/>
        <v>52699.130434782666</v>
      </c>
      <c r="D100" s="5">
        <f t="shared" si="7"/>
        <v>39524.347826086676</v>
      </c>
      <c r="E100" s="15">
        <f t="shared" si="4"/>
        <v>4391.5942028985555</v>
      </c>
      <c r="F100" s="5">
        <f t="shared" si="5"/>
        <v>3293.69565217389</v>
      </c>
    </row>
    <row r="101" spans="2:6" ht="12.75">
      <c r="B101" s="5">
        <v>162000</v>
      </c>
      <c r="C101" s="5">
        <f t="shared" si="6"/>
        <v>52320.00000000006</v>
      </c>
      <c r="D101" s="5">
        <f t="shared" si="7"/>
        <v>39239.999999999716</v>
      </c>
      <c r="E101" s="15">
        <f t="shared" si="4"/>
        <v>4360.000000000005</v>
      </c>
      <c r="F101" s="5">
        <f t="shared" si="5"/>
        <v>3269.9999999999764</v>
      </c>
    </row>
    <row r="102" spans="2:6" ht="12.75">
      <c r="B102" s="5">
        <v>163000</v>
      </c>
      <c r="C102" s="5">
        <f t="shared" si="6"/>
        <v>51940.86956521745</v>
      </c>
      <c r="D102" s="5">
        <f t="shared" si="7"/>
        <v>38955.65217391276</v>
      </c>
      <c r="E102" s="15">
        <f t="shared" si="4"/>
        <v>4328.4057971014545</v>
      </c>
      <c r="F102" s="5">
        <f t="shared" si="5"/>
        <v>3246.304347826063</v>
      </c>
    </row>
    <row r="103" spans="2:6" ht="12.75">
      <c r="B103" s="5">
        <v>164000</v>
      </c>
      <c r="C103" s="5">
        <f t="shared" si="6"/>
        <v>51561.73913043484</v>
      </c>
      <c r="D103" s="5">
        <f t="shared" si="7"/>
        <v>38671.3043478258</v>
      </c>
      <c r="E103" s="15">
        <f t="shared" si="4"/>
        <v>4296.8115942029035</v>
      </c>
      <c r="F103" s="5">
        <f t="shared" si="5"/>
        <v>3222.60869565215</v>
      </c>
    </row>
    <row r="104" spans="2:6" ht="12.75">
      <c r="B104" s="5">
        <v>165000</v>
      </c>
      <c r="C104" s="5">
        <f t="shared" si="6"/>
        <v>51182.608695652234</v>
      </c>
      <c r="D104" s="5">
        <f t="shared" si="7"/>
        <v>38386.95652173884</v>
      </c>
      <c r="E104" s="15">
        <f t="shared" si="4"/>
        <v>4265.2173913043525</v>
      </c>
      <c r="F104" s="5">
        <f t="shared" si="5"/>
        <v>3198.9130434782364</v>
      </c>
    </row>
    <row r="105" spans="2:6" ht="12.75">
      <c r="B105" s="5">
        <v>166000</v>
      </c>
      <c r="C105" s="5">
        <f t="shared" si="6"/>
        <v>50803.478260869626</v>
      </c>
      <c r="D105" s="5">
        <f t="shared" si="7"/>
        <v>38102.60869565188</v>
      </c>
      <c r="E105" s="15">
        <f t="shared" si="4"/>
        <v>4233.6231884058025</v>
      </c>
      <c r="F105" s="5">
        <f t="shared" si="5"/>
        <v>3175.217391304323</v>
      </c>
    </row>
    <row r="106" spans="2:6" ht="12.75">
      <c r="B106" s="5">
        <v>167000</v>
      </c>
      <c r="C106" s="5">
        <f t="shared" si="6"/>
        <v>50424.34782608702</v>
      </c>
      <c r="D106" s="5">
        <f t="shared" si="7"/>
        <v>37818.26086956492</v>
      </c>
      <c r="E106" s="15">
        <f t="shared" si="4"/>
        <v>4202.0289855072515</v>
      </c>
      <c r="F106" s="5">
        <f t="shared" si="5"/>
        <v>3151.52173913041</v>
      </c>
    </row>
    <row r="107" spans="2:6" ht="12.75">
      <c r="B107" s="5">
        <v>168000</v>
      </c>
      <c r="C107" s="5">
        <f t="shared" si="6"/>
        <v>50045.21739130441</v>
      </c>
      <c r="D107" s="5">
        <f t="shared" si="7"/>
        <v>37533.91304347796</v>
      </c>
      <c r="E107" s="15">
        <f t="shared" si="4"/>
        <v>4170.4347826087005</v>
      </c>
      <c r="F107" s="5">
        <f t="shared" si="5"/>
        <v>3127.8260869564965</v>
      </c>
    </row>
    <row r="108" spans="2:6" ht="12.75">
      <c r="B108" s="5">
        <v>169000</v>
      </c>
      <c r="C108" s="5">
        <f t="shared" si="6"/>
        <v>49666.0869565218</v>
      </c>
      <c r="D108" s="5">
        <f t="shared" si="7"/>
        <v>37249.565217391</v>
      </c>
      <c r="E108" s="15">
        <f t="shared" si="4"/>
        <v>4138.84057971015</v>
      </c>
      <c r="F108" s="5">
        <f t="shared" si="5"/>
        <v>3104.130434782583</v>
      </c>
    </row>
    <row r="109" spans="2:6" ht="12.75">
      <c r="B109" s="5">
        <v>170000</v>
      </c>
      <c r="C109" s="5">
        <f t="shared" si="6"/>
        <v>49286.956521739194</v>
      </c>
      <c r="D109" s="5">
        <f t="shared" si="7"/>
        <v>36965.21739130404</v>
      </c>
      <c r="E109" s="15">
        <f t="shared" si="4"/>
        <v>4107.2463768115995</v>
      </c>
      <c r="F109" s="5">
        <f t="shared" si="5"/>
        <v>3080.43478260867</v>
      </c>
    </row>
    <row r="110" spans="2:6" ht="12.75">
      <c r="B110" s="5">
        <v>171000</v>
      </c>
      <c r="C110" s="5">
        <f t="shared" si="6"/>
        <v>48907.826086956586</v>
      </c>
      <c r="D110" s="5">
        <f t="shared" si="7"/>
        <v>36680.86956521708</v>
      </c>
      <c r="E110" s="15">
        <f t="shared" si="4"/>
        <v>4075.652173913049</v>
      </c>
      <c r="F110" s="5">
        <f t="shared" si="5"/>
        <v>3056.7391304347566</v>
      </c>
    </row>
    <row r="111" spans="2:6" ht="12.75">
      <c r="B111" s="5">
        <v>172000</v>
      </c>
      <c r="C111" s="5">
        <f t="shared" si="6"/>
        <v>48528.69565217398</v>
      </c>
      <c r="D111" s="5">
        <f t="shared" si="7"/>
        <v>36396.52173913012</v>
      </c>
      <c r="E111" s="15">
        <f t="shared" si="4"/>
        <v>4044.057971014498</v>
      </c>
      <c r="F111" s="5">
        <f t="shared" si="5"/>
        <v>3033.043478260843</v>
      </c>
    </row>
    <row r="112" spans="2:6" ht="12.75">
      <c r="B112" s="5">
        <v>173000</v>
      </c>
      <c r="C112" s="5">
        <f t="shared" si="6"/>
        <v>48149.56521739137</v>
      </c>
      <c r="D112" s="5">
        <f t="shared" si="7"/>
        <v>36112.17391304316</v>
      </c>
      <c r="E112" s="15">
        <f t="shared" si="4"/>
        <v>4012.4637681159475</v>
      </c>
      <c r="F112" s="5">
        <f t="shared" si="5"/>
        <v>3009.34782608693</v>
      </c>
    </row>
    <row r="113" spans="2:6" ht="12.75">
      <c r="B113" s="5">
        <v>174000</v>
      </c>
      <c r="C113" s="5">
        <f t="shared" si="6"/>
        <v>47770.43478260876</v>
      </c>
      <c r="D113" s="5">
        <f t="shared" si="7"/>
        <v>35827.8260869562</v>
      </c>
      <c r="E113" s="15">
        <f t="shared" si="4"/>
        <v>3980.869565217397</v>
      </c>
      <c r="F113" s="5">
        <f t="shared" si="5"/>
        <v>2985.6521739130167</v>
      </c>
    </row>
    <row r="114" spans="2:6" ht="12.75">
      <c r="B114" s="5">
        <v>175000</v>
      </c>
      <c r="C114" s="5">
        <f t="shared" si="6"/>
        <v>47391.30434782615</v>
      </c>
      <c r="D114" s="5">
        <f t="shared" si="7"/>
        <v>35543.47826086924</v>
      </c>
      <c r="E114" s="15">
        <f t="shared" si="4"/>
        <v>3949.275362318846</v>
      </c>
      <c r="F114" s="5">
        <f t="shared" si="5"/>
        <v>2961.956521739103</v>
      </c>
    </row>
    <row r="115" spans="2:6" ht="12.75">
      <c r="B115" s="5">
        <v>176000</v>
      </c>
      <c r="C115" s="5">
        <f t="shared" si="6"/>
        <v>47012.173913043545</v>
      </c>
      <c r="D115" s="5">
        <f t="shared" si="7"/>
        <v>35259.13043478228</v>
      </c>
      <c r="E115" s="15">
        <f t="shared" si="4"/>
        <v>3917.6811594202954</v>
      </c>
      <c r="F115" s="5">
        <f t="shared" si="5"/>
        <v>2938.26086956519</v>
      </c>
    </row>
    <row r="116" spans="2:6" ht="12.75">
      <c r="B116" s="5">
        <v>177000</v>
      </c>
      <c r="C116" s="5">
        <f t="shared" si="6"/>
        <v>46633.04347826094</v>
      </c>
      <c r="D116" s="5">
        <f t="shared" si="7"/>
        <v>34974.78260869532</v>
      </c>
      <c r="E116" s="15">
        <f t="shared" si="4"/>
        <v>3886.086956521745</v>
      </c>
      <c r="F116" s="5">
        <f t="shared" si="5"/>
        <v>2914.5652173912767</v>
      </c>
    </row>
    <row r="117" spans="2:6" ht="12.75">
      <c r="B117" s="5">
        <v>178000</v>
      </c>
      <c r="C117" s="5">
        <f t="shared" si="6"/>
        <v>46253.91304347833</v>
      </c>
      <c r="D117" s="5">
        <f t="shared" si="7"/>
        <v>34690.43478260836</v>
      </c>
      <c r="E117" s="15">
        <f t="shared" si="4"/>
        <v>3854.492753623194</v>
      </c>
      <c r="F117" s="5">
        <f t="shared" si="5"/>
        <v>2890.8695652173633</v>
      </c>
    </row>
    <row r="118" spans="2:6" ht="12.75">
      <c r="B118" s="5">
        <v>179000</v>
      </c>
      <c r="C118" s="5">
        <f t="shared" si="6"/>
        <v>45874.78260869572</v>
      </c>
      <c r="D118" s="5">
        <f t="shared" si="7"/>
        <v>34406.0869565214</v>
      </c>
      <c r="E118" s="15">
        <f t="shared" si="4"/>
        <v>3822.8985507246434</v>
      </c>
      <c r="F118" s="5">
        <f t="shared" si="5"/>
        <v>2867.1739130434503</v>
      </c>
    </row>
    <row r="119" spans="2:6" ht="12.75">
      <c r="B119" s="5">
        <v>180000</v>
      </c>
      <c r="C119" s="5">
        <f t="shared" si="6"/>
        <v>45495.65217391311</v>
      </c>
      <c r="D119" s="5">
        <f t="shared" si="7"/>
        <v>34121.73913043444</v>
      </c>
      <c r="E119" s="15">
        <f t="shared" si="4"/>
        <v>3791.304347826093</v>
      </c>
      <c r="F119" s="5">
        <f t="shared" si="5"/>
        <v>2843.478260869537</v>
      </c>
    </row>
    <row r="120" spans="2:6" ht="12.75">
      <c r="B120" s="5">
        <v>181000</v>
      </c>
      <c r="C120" s="5">
        <f t="shared" si="6"/>
        <v>45116.521739130505</v>
      </c>
      <c r="D120" s="5">
        <f t="shared" si="7"/>
        <v>33837.39130434748</v>
      </c>
      <c r="E120" s="15">
        <f t="shared" si="4"/>
        <v>3759.710144927542</v>
      </c>
      <c r="F120" s="5">
        <f t="shared" si="5"/>
        <v>2819.7826086956234</v>
      </c>
    </row>
    <row r="121" spans="2:6" ht="12.75">
      <c r="B121" s="5">
        <v>182000</v>
      </c>
      <c r="C121" s="5">
        <f t="shared" si="6"/>
        <v>44737.3913043479</v>
      </c>
      <c r="D121" s="5">
        <f t="shared" si="7"/>
        <v>33553.04347826052</v>
      </c>
      <c r="E121" s="15">
        <f t="shared" si="4"/>
        <v>3728.1159420289914</v>
      </c>
      <c r="F121" s="5">
        <f t="shared" si="5"/>
        <v>2796.0869565217104</v>
      </c>
    </row>
    <row r="122" spans="2:6" ht="12.75">
      <c r="B122" s="5">
        <v>183000</v>
      </c>
      <c r="C122" s="5">
        <f t="shared" si="6"/>
        <v>44358.26086956529</v>
      </c>
      <c r="D122" s="5">
        <f t="shared" si="7"/>
        <v>33268.69565217356</v>
      </c>
      <c r="E122" s="15">
        <f t="shared" si="4"/>
        <v>3696.521739130441</v>
      </c>
      <c r="F122" s="5">
        <f t="shared" si="5"/>
        <v>2772.391304347797</v>
      </c>
    </row>
    <row r="123" spans="2:6" ht="12.75">
      <c r="B123" s="5">
        <v>184000</v>
      </c>
      <c r="C123" s="5">
        <f t="shared" si="6"/>
        <v>43979.13043478268</v>
      </c>
      <c r="D123" s="5">
        <f t="shared" si="7"/>
        <v>32984.3478260866</v>
      </c>
      <c r="E123" s="15">
        <f t="shared" si="4"/>
        <v>3664.92753623189</v>
      </c>
      <c r="F123" s="5">
        <f t="shared" si="5"/>
        <v>2748.6956521738834</v>
      </c>
    </row>
    <row r="124" spans="2:6" ht="12.75">
      <c r="B124" s="5">
        <v>185000</v>
      </c>
      <c r="C124" s="5">
        <f t="shared" si="6"/>
        <v>43600.00000000007</v>
      </c>
      <c r="D124" s="5">
        <f t="shared" si="7"/>
        <v>32699.999999999647</v>
      </c>
      <c r="E124" s="15">
        <f t="shared" si="4"/>
        <v>3633.3333333333394</v>
      </c>
      <c r="F124" s="5">
        <f t="shared" si="5"/>
        <v>2724.9999999999704</v>
      </c>
    </row>
    <row r="125" spans="2:6" ht="12.75">
      <c r="B125" s="5">
        <v>186000</v>
      </c>
      <c r="C125" s="5">
        <f t="shared" si="6"/>
        <v>43220.869565217465</v>
      </c>
      <c r="D125" s="5">
        <f t="shared" si="7"/>
        <v>32415.65217391269</v>
      </c>
      <c r="E125" s="15">
        <f t="shared" si="4"/>
        <v>3601.739130434789</v>
      </c>
      <c r="F125" s="5">
        <f t="shared" si="5"/>
        <v>2701.3043478260574</v>
      </c>
    </row>
    <row r="126" spans="2:6" ht="12.75">
      <c r="B126" s="5">
        <v>187000</v>
      </c>
      <c r="C126" s="5">
        <f t="shared" si="6"/>
        <v>42841.73913043486</v>
      </c>
      <c r="D126" s="5">
        <f t="shared" si="7"/>
        <v>32131.304347825735</v>
      </c>
      <c r="E126" s="15">
        <f t="shared" si="4"/>
        <v>3570.144927536238</v>
      </c>
      <c r="F126" s="5">
        <f t="shared" si="5"/>
        <v>2677.6086956521444</v>
      </c>
    </row>
    <row r="127" spans="2:6" ht="12.75">
      <c r="B127" s="5">
        <v>188000</v>
      </c>
      <c r="C127" s="5">
        <f t="shared" si="6"/>
        <v>42462.60869565225</v>
      </c>
      <c r="D127" s="5">
        <f t="shared" si="7"/>
        <v>31846.95652173878</v>
      </c>
      <c r="E127" s="15">
        <f t="shared" si="4"/>
        <v>3538.5507246376874</v>
      </c>
      <c r="F127" s="5">
        <f t="shared" si="5"/>
        <v>2653.9130434782314</v>
      </c>
    </row>
    <row r="128" spans="2:6" ht="12.75">
      <c r="B128" s="5">
        <v>189000</v>
      </c>
      <c r="C128" s="5">
        <f t="shared" si="6"/>
        <v>42083.47826086964</v>
      </c>
      <c r="D128" s="5">
        <f t="shared" si="7"/>
        <v>31562.608695651823</v>
      </c>
      <c r="E128" s="15">
        <f t="shared" si="4"/>
        <v>3506.956521739137</v>
      </c>
      <c r="F128" s="5">
        <f t="shared" si="5"/>
        <v>2630.2173913043184</v>
      </c>
    </row>
    <row r="129" spans="2:6" ht="12.75">
      <c r="B129" s="5">
        <v>190000</v>
      </c>
      <c r="C129" s="5">
        <f t="shared" si="6"/>
        <v>41704.34782608703</v>
      </c>
      <c r="D129" s="5">
        <f t="shared" si="7"/>
        <v>31278.260869564867</v>
      </c>
      <c r="E129" s="15">
        <f t="shared" si="4"/>
        <v>3475.362318840586</v>
      </c>
      <c r="F129" s="5">
        <f t="shared" si="5"/>
        <v>2606.5217391304054</v>
      </c>
    </row>
    <row r="130" spans="2:6" ht="12.75">
      <c r="B130" s="5">
        <v>191000</v>
      </c>
      <c r="C130" s="5">
        <f t="shared" si="6"/>
        <v>41325.217391304424</v>
      </c>
      <c r="D130" s="5">
        <f t="shared" si="7"/>
        <v>30993.91304347791</v>
      </c>
      <c r="E130" s="15">
        <f t="shared" si="4"/>
        <v>3443.7681159420354</v>
      </c>
      <c r="F130" s="5">
        <f t="shared" si="5"/>
        <v>2582.8260869564924</v>
      </c>
    </row>
    <row r="131" spans="2:6" ht="12.75">
      <c r="B131" s="5">
        <v>192000</v>
      </c>
      <c r="C131" s="5">
        <f t="shared" si="6"/>
        <v>40946.086956521816</v>
      </c>
      <c r="D131" s="5">
        <f t="shared" si="7"/>
        <v>30709.565217390955</v>
      </c>
      <c r="E131" s="15">
        <f t="shared" si="4"/>
        <v>3412.173913043485</v>
      </c>
      <c r="F131" s="5">
        <f t="shared" si="5"/>
        <v>2559.1304347825794</v>
      </c>
    </row>
    <row r="132" spans="2:6" ht="12.75">
      <c r="B132" s="5">
        <v>193000</v>
      </c>
      <c r="C132" s="5">
        <f t="shared" si="6"/>
        <v>40566.95652173921</v>
      </c>
      <c r="D132" s="5">
        <f t="shared" si="7"/>
        <v>30425.217391304</v>
      </c>
      <c r="E132" s="15">
        <f t="shared" si="4"/>
        <v>3380.579710144934</v>
      </c>
      <c r="F132" s="5">
        <f t="shared" si="5"/>
        <v>2535.4347826086664</v>
      </c>
    </row>
    <row r="133" spans="2:6" ht="12.75">
      <c r="B133" s="5">
        <v>194000</v>
      </c>
      <c r="C133" s="5">
        <f t="shared" si="6"/>
        <v>40187.8260869566</v>
      </c>
      <c r="D133" s="5">
        <f t="shared" si="7"/>
        <v>30140.869565217043</v>
      </c>
      <c r="E133" s="15">
        <f t="shared" si="4"/>
        <v>3348.9855072463833</v>
      </c>
      <c r="F133" s="5">
        <f t="shared" si="5"/>
        <v>2511.7391304347534</v>
      </c>
    </row>
    <row r="134" spans="2:6" ht="12.75">
      <c r="B134" s="5">
        <v>195000</v>
      </c>
      <c r="C134" s="5">
        <f t="shared" si="6"/>
        <v>39808.69565217399</v>
      </c>
      <c r="D134" s="5">
        <f t="shared" si="7"/>
        <v>29856.521739130087</v>
      </c>
      <c r="E134" s="15">
        <f t="shared" si="4"/>
        <v>3317.391304347833</v>
      </c>
      <c r="F134" s="5">
        <f t="shared" si="5"/>
        <v>2488.0434782608404</v>
      </c>
    </row>
    <row r="135" spans="2:6" ht="12.75">
      <c r="B135" s="5">
        <v>196000</v>
      </c>
      <c r="C135" s="5">
        <f t="shared" si="6"/>
        <v>39429.565217391384</v>
      </c>
      <c r="D135" s="5">
        <f t="shared" si="7"/>
        <v>29572.17391304313</v>
      </c>
      <c r="E135" s="15">
        <f t="shared" si="4"/>
        <v>3285.797101449282</v>
      </c>
      <c r="F135" s="5">
        <f t="shared" si="5"/>
        <v>2464.3478260869274</v>
      </c>
    </row>
    <row r="136" spans="2:6" ht="12.75">
      <c r="B136" s="5">
        <v>197000</v>
      </c>
      <c r="C136" s="5">
        <f t="shared" si="6"/>
        <v>39050.434782608776</v>
      </c>
      <c r="D136" s="5">
        <f t="shared" si="7"/>
        <v>29287.826086956175</v>
      </c>
      <c r="E136" s="15">
        <f t="shared" si="4"/>
        <v>3254.2028985507313</v>
      </c>
      <c r="F136" s="5">
        <f t="shared" si="5"/>
        <v>2440.6521739130144</v>
      </c>
    </row>
    <row r="137" spans="2:6" ht="12.75">
      <c r="B137" s="5">
        <v>198000</v>
      </c>
      <c r="C137" s="5">
        <f t="shared" si="6"/>
        <v>38671.30434782617</v>
      </c>
      <c r="D137" s="5">
        <f t="shared" si="7"/>
        <v>29003.47826086922</v>
      </c>
      <c r="E137" s="15">
        <f t="shared" si="4"/>
        <v>3222.608695652181</v>
      </c>
      <c r="F137" s="5">
        <f t="shared" si="5"/>
        <v>2416.9565217391014</v>
      </c>
    </row>
    <row r="138" spans="2:6" ht="12.75">
      <c r="B138" s="5">
        <v>199000</v>
      </c>
      <c r="C138" s="5">
        <f t="shared" si="6"/>
        <v>38292.17391304356</v>
      </c>
      <c r="D138" s="5">
        <f t="shared" si="7"/>
        <v>28719.130434782262</v>
      </c>
      <c r="E138" s="15">
        <f aca="true" t="shared" si="8" ref="E138:E201">+C138/12</f>
        <v>3191.01449275363</v>
      </c>
      <c r="F138" s="5">
        <f aca="true" t="shared" si="9" ref="F138:F201">+D138/12</f>
        <v>2393.2608695651884</v>
      </c>
    </row>
    <row r="139" spans="2:6" ht="12.75">
      <c r="B139" s="5">
        <v>200000</v>
      </c>
      <c r="C139" s="5">
        <f aca="true" t="shared" si="10" ref="C139:C202">+C138-($C$9/230)</f>
        <v>37913.04347826095</v>
      </c>
      <c r="D139" s="5">
        <f aca="true" t="shared" si="11" ref="D139:D176">+D138-($D$9/230)</f>
        <v>28434.782608695306</v>
      </c>
      <c r="E139" s="15">
        <f t="shared" si="8"/>
        <v>3159.4202898550793</v>
      </c>
      <c r="F139" s="5">
        <f t="shared" si="9"/>
        <v>2369.5652173912754</v>
      </c>
    </row>
    <row r="140" spans="2:6" ht="12.75">
      <c r="B140" s="5">
        <v>201000</v>
      </c>
      <c r="C140" s="5">
        <f t="shared" si="10"/>
        <v>37533.913043478344</v>
      </c>
      <c r="D140" s="5">
        <f t="shared" si="11"/>
        <v>28150.43478260835</v>
      </c>
      <c r="E140" s="15">
        <f t="shared" si="8"/>
        <v>3127.826086956529</v>
      </c>
      <c r="F140" s="5">
        <f t="shared" si="9"/>
        <v>2345.8695652173624</v>
      </c>
    </row>
    <row r="141" spans="2:6" ht="12.75">
      <c r="B141" s="5">
        <v>202000</v>
      </c>
      <c r="C141" s="5">
        <f t="shared" si="10"/>
        <v>37154.782608695736</v>
      </c>
      <c r="D141" s="5">
        <f t="shared" si="11"/>
        <v>27866.086956521394</v>
      </c>
      <c r="E141" s="15">
        <f t="shared" si="8"/>
        <v>3096.231884057978</v>
      </c>
      <c r="F141" s="5">
        <f t="shared" si="9"/>
        <v>2322.1739130434494</v>
      </c>
    </row>
    <row r="142" spans="2:6" ht="12.75">
      <c r="B142" s="5">
        <v>203000</v>
      </c>
      <c r="C142" s="5">
        <f t="shared" si="10"/>
        <v>36775.65217391313</v>
      </c>
      <c r="D142" s="5">
        <f t="shared" si="11"/>
        <v>27581.73913043444</v>
      </c>
      <c r="E142" s="15">
        <f t="shared" si="8"/>
        <v>3064.6376811594273</v>
      </c>
      <c r="F142" s="5">
        <f t="shared" si="9"/>
        <v>2298.4782608695364</v>
      </c>
    </row>
    <row r="143" spans="2:6" ht="12.75">
      <c r="B143" s="5">
        <v>204000</v>
      </c>
      <c r="C143" s="5">
        <f t="shared" si="10"/>
        <v>36396.52173913052</v>
      </c>
      <c r="D143" s="5">
        <f t="shared" si="11"/>
        <v>27297.391304347482</v>
      </c>
      <c r="E143" s="15">
        <f t="shared" si="8"/>
        <v>3033.043478260877</v>
      </c>
      <c r="F143" s="5">
        <f t="shared" si="9"/>
        <v>2274.7826086956234</v>
      </c>
    </row>
    <row r="144" spans="2:6" ht="12.75">
      <c r="B144" s="5">
        <v>205000</v>
      </c>
      <c r="C144" s="5">
        <f t="shared" si="10"/>
        <v>36017.39130434791</v>
      </c>
      <c r="D144" s="5">
        <f t="shared" si="11"/>
        <v>27013.043478260526</v>
      </c>
      <c r="E144" s="15">
        <f t="shared" si="8"/>
        <v>3001.449275362326</v>
      </c>
      <c r="F144" s="5">
        <f t="shared" si="9"/>
        <v>2251.0869565217104</v>
      </c>
    </row>
    <row r="145" spans="2:6" ht="12.75">
      <c r="B145" s="5">
        <v>206000</v>
      </c>
      <c r="C145" s="5">
        <f t="shared" si="10"/>
        <v>35638.2608695653</v>
      </c>
      <c r="D145" s="5">
        <f t="shared" si="11"/>
        <v>26728.69565217357</v>
      </c>
      <c r="E145" s="15">
        <f t="shared" si="8"/>
        <v>2969.8550724637753</v>
      </c>
      <c r="F145" s="5">
        <f t="shared" si="9"/>
        <v>2227.3913043477974</v>
      </c>
    </row>
    <row r="146" spans="2:6" ht="12.75">
      <c r="B146" s="5">
        <v>207000</v>
      </c>
      <c r="C146" s="5">
        <f t="shared" si="10"/>
        <v>35259.130434782695</v>
      </c>
      <c r="D146" s="5">
        <f t="shared" si="11"/>
        <v>26444.347826086614</v>
      </c>
      <c r="E146" s="15">
        <f t="shared" si="8"/>
        <v>2938.2608695652248</v>
      </c>
      <c r="F146" s="5">
        <f t="shared" si="9"/>
        <v>2203.6956521738844</v>
      </c>
    </row>
    <row r="147" spans="2:6" ht="12.75">
      <c r="B147" s="5">
        <v>208000</v>
      </c>
      <c r="C147" s="5">
        <f t="shared" si="10"/>
        <v>34880.00000000009</v>
      </c>
      <c r="D147" s="5">
        <f t="shared" si="11"/>
        <v>26159.999999999658</v>
      </c>
      <c r="E147" s="15">
        <f t="shared" si="8"/>
        <v>2906.666666666674</v>
      </c>
      <c r="F147" s="5">
        <f t="shared" si="9"/>
        <v>2179.9999999999714</v>
      </c>
    </row>
    <row r="148" spans="2:6" ht="12.75">
      <c r="B148" s="5">
        <v>209000</v>
      </c>
      <c r="C148" s="5">
        <f t="shared" si="10"/>
        <v>34500.86956521748</v>
      </c>
      <c r="D148" s="5">
        <f t="shared" si="11"/>
        <v>25875.652173912702</v>
      </c>
      <c r="E148" s="15">
        <f t="shared" si="8"/>
        <v>2875.0724637681233</v>
      </c>
      <c r="F148" s="5">
        <f t="shared" si="9"/>
        <v>2156.3043478260583</v>
      </c>
    </row>
    <row r="149" spans="2:6" ht="12.75">
      <c r="B149" s="5">
        <v>210000</v>
      </c>
      <c r="C149" s="5">
        <f t="shared" si="10"/>
        <v>34121.73913043487</v>
      </c>
      <c r="D149" s="5">
        <f t="shared" si="11"/>
        <v>25591.304347825746</v>
      </c>
      <c r="E149" s="15">
        <f t="shared" si="8"/>
        <v>2843.4782608695728</v>
      </c>
      <c r="F149" s="5">
        <f t="shared" si="9"/>
        <v>2132.6086956521453</v>
      </c>
    </row>
    <row r="150" spans="2:6" ht="12.75">
      <c r="B150" s="5">
        <v>211000</v>
      </c>
      <c r="C150" s="5">
        <f t="shared" si="10"/>
        <v>33742.60869565226</v>
      </c>
      <c r="D150" s="5">
        <f t="shared" si="11"/>
        <v>25306.95652173879</v>
      </c>
      <c r="E150" s="15">
        <f t="shared" si="8"/>
        <v>2811.884057971022</v>
      </c>
      <c r="F150" s="5">
        <f t="shared" si="9"/>
        <v>2108.9130434782323</v>
      </c>
    </row>
    <row r="151" spans="2:6" ht="12.75">
      <c r="B151" s="5">
        <v>212000</v>
      </c>
      <c r="C151" s="5">
        <f t="shared" si="10"/>
        <v>33363.478260869655</v>
      </c>
      <c r="D151" s="5">
        <f t="shared" si="11"/>
        <v>25022.608695651834</v>
      </c>
      <c r="E151" s="15">
        <f t="shared" si="8"/>
        <v>2780.2898550724713</v>
      </c>
      <c r="F151" s="5">
        <f t="shared" si="9"/>
        <v>2085.2173913043193</v>
      </c>
    </row>
    <row r="152" spans="2:6" ht="12.75">
      <c r="B152" s="5">
        <v>213000</v>
      </c>
      <c r="C152" s="5">
        <f t="shared" si="10"/>
        <v>32984.34782608705</v>
      </c>
      <c r="D152" s="5">
        <f t="shared" si="11"/>
        <v>24738.260869564878</v>
      </c>
      <c r="E152" s="15">
        <f t="shared" si="8"/>
        <v>2748.6956521739207</v>
      </c>
      <c r="F152" s="5">
        <f t="shared" si="9"/>
        <v>2061.5217391304063</v>
      </c>
    </row>
    <row r="153" spans="2:6" ht="12.75">
      <c r="B153" s="5">
        <v>214000</v>
      </c>
      <c r="C153" s="5">
        <f t="shared" si="10"/>
        <v>32605.21739130444</v>
      </c>
      <c r="D153" s="5">
        <f t="shared" si="11"/>
        <v>24453.91304347792</v>
      </c>
      <c r="E153" s="15">
        <f t="shared" si="8"/>
        <v>2717.1014492753698</v>
      </c>
      <c r="F153" s="5">
        <f t="shared" si="9"/>
        <v>2037.8260869564936</v>
      </c>
    </row>
    <row r="154" spans="2:6" ht="12.75">
      <c r="B154" s="5">
        <v>215000</v>
      </c>
      <c r="C154" s="5">
        <f t="shared" si="10"/>
        <v>32226.08695652183</v>
      </c>
      <c r="D154" s="5">
        <f t="shared" si="11"/>
        <v>24169.565217390966</v>
      </c>
      <c r="E154" s="15">
        <f t="shared" si="8"/>
        <v>2685.5072463768192</v>
      </c>
      <c r="F154" s="5">
        <f t="shared" si="9"/>
        <v>2014.1304347825806</v>
      </c>
    </row>
    <row r="155" spans="2:6" ht="12.75">
      <c r="B155" s="5">
        <v>216000</v>
      </c>
      <c r="C155" s="5">
        <f t="shared" si="10"/>
        <v>31846.956521739223</v>
      </c>
      <c r="D155" s="5">
        <f t="shared" si="11"/>
        <v>23885.21739130401</v>
      </c>
      <c r="E155" s="15">
        <f t="shared" si="8"/>
        <v>2653.9130434782687</v>
      </c>
      <c r="F155" s="5">
        <f t="shared" si="9"/>
        <v>1990.4347826086675</v>
      </c>
    </row>
    <row r="156" spans="2:6" ht="12.75">
      <c r="B156" s="5">
        <v>217000</v>
      </c>
      <c r="C156" s="5">
        <f t="shared" si="10"/>
        <v>31467.826086956615</v>
      </c>
      <c r="D156" s="5">
        <f t="shared" si="11"/>
        <v>23600.869565217054</v>
      </c>
      <c r="E156" s="15">
        <f t="shared" si="8"/>
        <v>2622.3188405797177</v>
      </c>
      <c r="F156" s="5">
        <f t="shared" si="9"/>
        <v>1966.7391304347545</v>
      </c>
    </row>
    <row r="157" spans="2:6" ht="12.75">
      <c r="B157" s="5">
        <v>218000</v>
      </c>
      <c r="C157" s="5">
        <f t="shared" si="10"/>
        <v>31088.695652174007</v>
      </c>
      <c r="D157" s="5">
        <f t="shared" si="11"/>
        <v>23316.521739130098</v>
      </c>
      <c r="E157" s="15">
        <f t="shared" si="8"/>
        <v>2590.724637681167</v>
      </c>
      <c r="F157" s="5">
        <f t="shared" si="9"/>
        <v>1943.0434782608415</v>
      </c>
    </row>
    <row r="158" spans="2:6" ht="12.75">
      <c r="B158" s="5">
        <v>219000</v>
      </c>
      <c r="C158" s="5">
        <f t="shared" si="10"/>
        <v>30709.5652173914</v>
      </c>
      <c r="D158" s="5">
        <f t="shared" si="11"/>
        <v>23032.17391304314</v>
      </c>
      <c r="E158" s="15">
        <f t="shared" si="8"/>
        <v>2559.1304347826167</v>
      </c>
      <c r="F158" s="5">
        <f t="shared" si="9"/>
        <v>1919.3478260869285</v>
      </c>
    </row>
    <row r="159" spans="2:6" ht="12.75">
      <c r="B159" s="5">
        <v>220000</v>
      </c>
      <c r="C159" s="5">
        <f t="shared" si="10"/>
        <v>30330.43478260879</v>
      </c>
      <c r="D159" s="5">
        <f t="shared" si="11"/>
        <v>22747.826086956185</v>
      </c>
      <c r="E159" s="15">
        <f t="shared" si="8"/>
        <v>2527.5362318840657</v>
      </c>
      <c r="F159" s="5">
        <f t="shared" si="9"/>
        <v>1895.6521739130155</v>
      </c>
    </row>
    <row r="160" spans="2:6" ht="12.75">
      <c r="B160" s="5">
        <v>221000</v>
      </c>
      <c r="C160" s="5">
        <f t="shared" si="10"/>
        <v>29951.304347826182</v>
      </c>
      <c r="D160" s="5">
        <f t="shared" si="11"/>
        <v>22463.47826086923</v>
      </c>
      <c r="E160" s="15">
        <f t="shared" si="8"/>
        <v>2495.942028985515</v>
      </c>
      <c r="F160" s="5">
        <f t="shared" si="9"/>
        <v>1871.9565217391025</v>
      </c>
    </row>
    <row r="161" spans="2:6" ht="12.75">
      <c r="B161" s="5">
        <v>222000</v>
      </c>
      <c r="C161" s="5">
        <f t="shared" si="10"/>
        <v>29572.173913043574</v>
      </c>
      <c r="D161" s="5">
        <f t="shared" si="11"/>
        <v>22179.130434782273</v>
      </c>
      <c r="E161" s="15">
        <f t="shared" si="8"/>
        <v>2464.3478260869647</v>
      </c>
      <c r="F161" s="5">
        <f t="shared" si="9"/>
        <v>1848.2608695651895</v>
      </c>
    </row>
    <row r="162" spans="2:6" ht="12.75">
      <c r="B162" s="5">
        <v>223000</v>
      </c>
      <c r="C162" s="5">
        <f t="shared" si="10"/>
        <v>29193.043478260966</v>
      </c>
      <c r="D162" s="5">
        <f t="shared" si="11"/>
        <v>21894.782608695317</v>
      </c>
      <c r="E162" s="15">
        <f t="shared" si="8"/>
        <v>2432.7536231884137</v>
      </c>
      <c r="F162" s="5">
        <f t="shared" si="9"/>
        <v>1824.5652173912765</v>
      </c>
    </row>
    <row r="163" spans="2:6" ht="12.75">
      <c r="B163" s="5">
        <v>224000</v>
      </c>
      <c r="C163" s="5">
        <f t="shared" si="10"/>
        <v>28813.91304347836</v>
      </c>
      <c r="D163" s="5">
        <f t="shared" si="11"/>
        <v>21610.43478260836</v>
      </c>
      <c r="E163" s="15">
        <f t="shared" si="8"/>
        <v>2401.159420289863</v>
      </c>
      <c r="F163" s="5">
        <f t="shared" si="9"/>
        <v>1800.8695652173635</v>
      </c>
    </row>
    <row r="164" spans="2:6" ht="12.75">
      <c r="B164" s="5">
        <v>225000</v>
      </c>
      <c r="C164" s="5">
        <f t="shared" si="10"/>
        <v>28434.78260869575</v>
      </c>
      <c r="D164" s="5">
        <f t="shared" si="11"/>
        <v>21326.086956521405</v>
      </c>
      <c r="E164" s="15">
        <f t="shared" si="8"/>
        <v>2369.5652173913127</v>
      </c>
      <c r="F164" s="5">
        <f t="shared" si="9"/>
        <v>1777.1739130434505</v>
      </c>
    </row>
    <row r="165" spans="2:6" ht="12.75">
      <c r="B165" s="5">
        <v>226000</v>
      </c>
      <c r="C165" s="5">
        <f t="shared" si="10"/>
        <v>28055.652173913142</v>
      </c>
      <c r="D165" s="5">
        <f t="shared" si="11"/>
        <v>21041.73913043445</v>
      </c>
      <c r="E165" s="15">
        <f t="shared" si="8"/>
        <v>2337.9710144927617</v>
      </c>
      <c r="F165" s="5">
        <f t="shared" si="9"/>
        <v>1753.4782608695375</v>
      </c>
    </row>
    <row r="166" spans="2:6" ht="12.75">
      <c r="B166" s="5">
        <v>227000</v>
      </c>
      <c r="C166" s="5">
        <f t="shared" si="10"/>
        <v>27676.521739130534</v>
      </c>
      <c r="D166" s="5">
        <f t="shared" si="11"/>
        <v>20757.391304347493</v>
      </c>
      <c r="E166" s="15">
        <f t="shared" si="8"/>
        <v>2306.376811594211</v>
      </c>
      <c r="F166" s="5">
        <f t="shared" si="9"/>
        <v>1729.7826086956245</v>
      </c>
    </row>
    <row r="167" spans="2:6" ht="12.75">
      <c r="B167" s="5">
        <v>228000</v>
      </c>
      <c r="C167" s="5">
        <f t="shared" si="10"/>
        <v>27297.391304347926</v>
      </c>
      <c r="D167" s="5">
        <f t="shared" si="11"/>
        <v>20473.043478260537</v>
      </c>
      <c r="E167" s="15">
        <f t="shared" si="8"/>
        <v>2274.7826086956607</v>
      </c>
      <c r="F167" s="5">
        <f t="shared" si="9"/>
        <v>1706.0869565217115</v>
      </c>
    </row>
    <row r="168" spans="2:6" ht="12.75">
      <c r="B168" s="5">
        <v>229000</v>
      </c>
      <c r="C168" s="5">
        <f t="shared" si="10"/>
        <v>26918.260869565318</v>
      </c>
      <c r="D168" s="5">
        <f t="shared" si="11"/>
        <v>20188.69565217358</v>
      </c>
      <c r="E168" s="15">
        <f t="shared" si="8"/>
        <v>2243.1884057971097</v>
      </c>
      <c r="F168" s="5">
        <f t="shared" si="9"/>
        <v>1682.3913043477985</v>
      </c>
    </row>
    <row r="169" spans="2:6" ht="12.75">
      <c r="B169" s="5">
        <v>230000</v>
      </c>
      <c r="C169" s="5">
        <f t="shared" si="10"/>
        <v>26539.13043478271</v>
      </c>
      <c r="D169" s="5">
        <f t="shared" si="11"/>
        <v>19904.347826086625</v>
      </c>
      <c r="E169" s="15">
        <f t="shared" si="8"/>
        <v>2211.594202898559</v>
      </c>
      <c r="F169" s="5">
        <f t="shared" si="9"/>
        <v>1658.6956521738855</v>
      </c>
    </row>
    <row r="170" spans="2:6" ht="12.75">
      <c r="B170" s="5">
        <v>231000</v>
      </c>
      <c r="C170" s="5">
        <f t="shared" si="10"/>
        <v>26160.000000000102</v>
      </c>
      <c r="D170" s="5">
        <f t="shared" si="11"/>
        <v>19619.99999999967</v>
      </c>
      <c r="E170" s="15">
        <f t="shared" si="8"/>
        <v>2180.0000000000086</v>
      </c>
      <c r="F170" s="5">
        <f t="shared" si="9"/>
        <v>1634.9999999999725</v>
      </c>
    </row>
    <row r="171" spans="2:6" ht="12.75">
      <c r="B171" s="5">
        <v>232000</v>
      </c>
      <c r="C171" s="5">
        <f t="shared" si="10"/>
        <v>25780.869565217494</v>
      </c>
      <c r="D171" s="5">
        <f t="shared" si="11"/>
        <v>19335.652173912713</v>
      </c>
      <c r="E171" s="15">
        <f t="shared" si="8"/>
        <v>2148.4057971014577</v>
      </c>
      <c r="F171" s="5">
        <f t="shared" si="9"/>
        <v>1611.3043478260595</v>
      </c>
    </row>
    <row r="172" spans="2:6" ht="12.75">
      <c r="B172" s="5">
        <v>233000</v>
      </c>
      <c r="C172" s="5">
        <f t="shared" si="10"/>
        <v>25401.739130434886</v>
      </c>
      <c r="D172" s="5">
        <f t="shared" si="11"/>
        <v>19051.304347825757</v>
      </c>
      <c r="E172" s="15">
        <f t="shared" si="8"/>
        <v>2116.811594202907</v>
      </c>
      <c r="F172" s="5">
        <f t="shared" si="9"/>
        <v>1587.6086956521465</v>
      </c>
    </row>
    <row r="173" spans="2:6" ht="12.75">
      <c r="B173" s="5">
        <v>234000</v>
      </c>
      <c r="C173" s="5">
        <f t="shared" si="10"/>
        <v>25022.608695652278</v>
      </c>
      <c r="D173" s="5">
        <f t="shared" si="11"/>
        <v>18766.9565217388</v>
      </c>
      <c r="E173" s="15">
        <f t="shared" si="8"/>
        <v>2085.2173913043566</v>
      </c>
      <c r="F173" s="5">
        <f t="shared" si="9"/>
        <v>1563.9130434782335</v>
      </c>
    </row>
    <row r="174" spans="2:6" ht="12.75">
      <c r="B174" s="5">
        <v>235000</v>
      </c>
      <c r="C174" s="5">
        <f t="shared" si="10"/>
        <v>24643.47826086967</v>
      </c>
      <c r="D174" s="5">
        <f t="shared" si="11"/>
        <v>18482.608695651845</v>
      </c>
      <c r="E174" s="15">
        <f t="shared" si="8"/>
        <v>2053.6231884058056</v>
      </c>
      <c r="F174" s="5">
        <f t="shared" si="9"/>
        <v>1540.2173913043205</v>
      </c>
    </row>
    <row r="175" spans="2:6" ht="12.75">
      <c r="B175" s="5">
        <v>236000</v>
      </c>
      <c r="C175" s="5">
        <f t="shared" si="10"/>
        <v>24264.34782608706</v>
      </c>
      <c r="D175" s="5">
        <f t="shared" si="11"/>
        <v>18198.26086956489</v>
      </c>
      <c r="E175" s="15">
        <f t="shared" si="8"/>
        <v>2022.0289855072551</v>
      </c>
      <c r="F175" s="5">
        <f t="shared" si="9"/>
        <v>1516.5217391304075</v>
      </c>
    </row>
    <row r="176" spans="2:6" ht="12.75">
      <c r="B176" s="5">
        <v>237000</v>
      </c>
      <c r="C176" s="5">
        <f t="shared" si="10"/>
        <v>23885.217391304453</v>
      </c>
      <c r="D176" s="5">
        <f t="shared" si="11"/>
        <v>17913.913043477933</v>
      </c>
      <c r="E176" s="15">
        <f t="shared" si="8"/>
        <v>1990.4347826087044</v>
      </c>
      <c r="F176" s="5">
        <f t="shared" si="9"/>
        <v>1492.8260869564945</v>
      </c>
    </row>
    <row r="177" spans="2:6" ht="12.75">
      <c r="B177" s="5">
        <v>238000</v>
      </c>
      <c r="C177" s="5">
        <f t="shared" si="10"/>
        <v>23506.086956521845</v>
      </c>
      <c r="D177" s="5">
        <v>17762</v>
      </c>
      <c r="E177" s="15">
        <f t="shared" si="8"/>
        <v>1958.8405797101539</v>
      </c>
      <c r="F177" s="5">
        <f t="shared" si="9"/>
        <v>1480.1666666666667</v>
      </c>
    </row>
    <row r="178" spans="2:6" ht="12.75">
      <c r="B178" s="5">
        <v>239000</v>
      </c>
      <c r="C178" s="5">
        <f t="shared" si="10"/>
        <v>23126.956521739237</v>
      </c>
      <c r="D178" s="5">
        <v>17762</v>
      </c>
      <c r="E178" s="15">
        <f t="shared" si="8"/>
        <v>1927.246376811603</v>
      </c>
      <c r="F178" s="5">
        <f t="shared" si="9"/>
        <v>1480.1666666666667</v>
      </c>
    </row>
    <row r="179" spans="2:6" ht="12.75">
      <c r="B179" s="5">
        <v>240000</v>
      </c>
      <c r="C179" s="5">
        <f t="shared" si="10"/>
        <v>22747.82608695663</v>
      </c>
      <c r="D179" s="5">
        <v>17762.4</v>
      </c>
      <c r="E179" s="15">
        <f t="shared" si="8"/>
        <v>1895.6521739130524</v>
      </c>
      <c r="F179" s="5">
        <f t="shared" si="9"/>
        <v>1480.2</v>
      </c>
    </row>
    <row r="180" spans="2:6" ht="12.75">
      <c r="B180" s="5">
        <v>241000</v>
      </c>
      <c r="C180" s="5">
        <f t="shared" si="10"/>
        <v>22368.69565217402</v>
      </c>
      <c r="D180" s="5">
        <v>17762.4</v>
      </c>
      <c r="E180" s="15">
        <f t="shared" si="8"/>
        <v>1864.0579710145018</v>
      </c>
      <c r="F180" s="5">
        <f t="shared" si="9"/>
        <v>1480.2</v>
      </c>
    </row>
    <row r="181" spans="2:6" ht="12.75">
      <c r="B181" s="5">
        <v>242000</v>
      </c>
      <c r="C181" s="5">
        <f t="shared" si="10"/>
        <v>21989.565217391413</v>
      </c>
      <c r="D181" s="5">
        <v>17762.4</v>
      </c>
      <c r="E181" s="15">
        <f t="shared" si="8"/>
        <v>1832.463768115951</v>
      </c>
      <c r="F181" s="5">
        <f t="shared" si="9"/>
        <v>1480.2</v>
      </c>
    </row>
    <row r="182" spans="2:6" ht="12.75">
      <c r="B182" s="5">
        <v>243000</v>
      </c>
      <c r="C182" s="5">
        <f t="shared" si="10"/>
        <v>21610.434782608805</v>
      </c>
      <c r="D182" s="5">
        <v>17762.4</v>
      </c>
      <c r="E182" s="15">
        <f t="shared" si="8"/>
        <v>1800.8695652174003</v>
      </c>
      <c r="F182" s="5">
        <f t="shared" si="9"/>
        <v>1480.2</v>
      </c>
    </row>
    <row r="183" spans="2:6" ht="12.75">
      <c r="B183" s="5">
        <v>244000</v>
      </c>
      <c r="C183" s="5">
        <f t="shared" si="10"/>
        <v>21231.304347826197</v>
      </c>
      <c r="D183" s="5">
        <v>17762.4</v>
      </c>
      <c r="E183" s="15">
        <f t="shared" si="8"/>
        <v>1769.2753623188498</v>
      </c>
      <c r="F183" s="5">
        <f t="shared" si="9"/>
        <v>1480.2</v>
      </c>
    </row>
    <row r="184" spans="2:6" ht="12.75">
      <c r="B184" s="5">
        <v>245000</v>
      </c>
      <c r="C184" s="5">
        <f t="shared" si="10"/>
        <v>20852.17391304359</v>
      </c>
      <c r="D184" s="5">
        <v>17762.4</v>
      </c>
      <c r="E184" s="15">
        <f t="shared" si="8"/>
        <v>1737.681159420299</v>
      </c>
      <c r="F184" s="5">
        <f t="shared" si="9"/>
        <v>1480.2</v>
      </c>
    </row>
    <row r="185" spans="2:6" ht="12.75">
      <c r="B185" s="5">
        <v>246000</v>
      </c>
      <c r="C185" s="5">
        <f t="shared" si="10"/>
        <v>20473.04347826098</v>
      </c>
      <c r="D185" s="5">
        <v>17762.4</v>
      </c>
      <c r="E185" s="15">
        <f t="shared" si="8"/>
        <v>1706.0869565217483</v>
      </c>
      <c r="F185" s="5">
        <f t="shared" si="9"/>
        <v>1480.2</v>
      </c>
    </row>
    <row r="186" spans="2:6" ht="12.75">
      <c r="B186" s="5">
        <v>247000</v>
      </c>
      <c r="C186" s="5">
        <f t="shared" si="10"/>
        <v>20093.913043478373</v>
      </c>
      <c r="D186" s="5">
        <v>17762.4</v>
      </c>
      <c r="E186" s="15">
        <f t="shared" si="8"/>
        <v>1674.4927536231978</v>
      </c>
      <c r="F186" s="5">
        <f t="shared" si="9"/>
        <v>1480.2</v>
      </c>
    </row>
    <row r="187" spans="2:6" ht="12.75">
      <c r="B187" s="5">
        <v>248000</v>
      </c>
      <c r="C187" s="5">
        <f t="shared" si="10"/>
        <v>19714.782608695765</v>
      </c>
      <c r="D187" s="5">
        <v>17762.4</v>
      </c>
      <c r="E187" s="15">
        <f t="shared" si="8"/>
        <v>1642.898550724647</v>
      </c>
      <c r="F187" s="5">
        <f t="shared" si="9"/>
        <v>1480.2</v>
      </c>
    </row>
    <row r="188" spans="2:6" ht="12.75">
      <c r="B188" s="5">
        <v>249000</v>
      </c>
      <c r="C188" s="5">
        <f t="shared" si="10"/>
        <v>19335.652173913157</v>
      </c>
      <c r="D188" s="5">
        <v>17762.4</v>
      </c>
      <c r="E188" s="15">
        <f t="shared" si="8"/>
        <v>1611.3043478260963</v>
      </c>
      <c r="F188" s="5">
        <f t="shared" si="9"/>
        <v>1480.2</v>
      </c>
    </row>
    <row r="189" spans="2:6" ht="12.75">
      <c r="B189" s="5">
        <v>250000</v>
      </c>
      <c r="C189" s="5">
        <f t="shared" si="10"/>
        <v>18956.52173913055</v>
      </c>
      <c r="D189" s="5">
        <v>17762.4</v>
      </c>
      <c r="E189" s="15">
        <f t="shared" si="8"/>
        <v>1579.7101449275458</v>
      </c>
      <c r="F189" s="5">
        <f t="shared" si="9"/>
        <v>1480.2</v>
      </c>
    </row>
    <row r="190" spans="2:6" ht="12.75">
      <c r="B190" s="5">
        <v>251000</v>
      </c>
      <c r="C190" s="5">
        <f t="shared" si="10"/>
        <v>18577.39130434794</v>
      </c>
      <c r="D190" s="5">
        <v>17762.4</v>
      </c>
      <c r="E190" s="15">
        <f t="shared" si="8"/>
        <v>1548.115942028995</v>
      </c>
      <c r="F190" s="5">
        <f t="shared" si="9"/>
        <v>1480.2</v>
      </c>
    </row>
    <row r="191" spans="2:6" ht="12.75">
      <c r="B191" s="5">
        <v>252000</v>
      </c>
      <c r="C191" s="5">
        <f t="shared" si="10"/>
        <v>18198.260869565333</v>
      </c>
      <c r="D191" s="5">
        <v>17762.4</v>
      </c>
      <c r="E191" s="15">
        <f t="shared" si="8"/>
        <v>1516.5217391304443</v>
      </c>
      <c r="F191" s="5">
        <f t="shared" si="9"/>
        <v>1480.2</v>
      </c>
    </row>
    <row r="192" spans="2:6" ht="12.75">
      <c r="B192" s="5">
        <v>253000</v>
      </c>
      <c r="C192" s="5">
        <f t="shared" si="10"/>
        <v>17819.130434782724</v>
      </c>
      <c r="D192" s="5">
        <v>17762.4</v>
      </c>
      <c r="E192" s="15">
        <f t="shared" si="8"/>
        <v>1484.9275362318938</v>
      </c>
      <c r="F192" s="5">
        <f t="shared" si="9"/>
        <v>1480.2</v>
      </c>
    </row>
    <row r="193" spans="2:6" ht="12.75">
      <c r="B193" s="5">
        <v>254000</v>
      </c>
      <c r="C193" s="5">
        <f t="shared" si="10"/>
        <v>17440.000000000116</v>
      </c>
      <c r="D193" s="5">
        <v>17762.4</v>
      </c>
      <c r="E193" s="15">
        <f t="shared" si="8"/>
        <v>1453.333333333343</v>
      </c>
      <c r="F193" s="5">
        <f t="shared" si="9"/>
        <v>1480.2</v>
      </c>
    </row>
    <row r="194" spans="2:6" ht="12.75">
      <c r="B194" s="5">
        <v>255000</v>
      </c>
      <c r="C194" s="5">
        <f t="shared" si="10"/>
        <v>17060.86956521751</v>
      </c>
      <c r="D194" s="5">
        <v>17762.4</v>
      </c>
      <c r="E194" s="15">
        <f t="shared" si="8"/>
        <v>1421.7391304347923</v>
      </c>
      <c r="F194" s="5">
        <f t="shared" si="9"/>
        <v>1480.2</v>
      </c>
    </row>
    <row r="195" spans="2:6" ht="12.75">
      <c r="B195" s="5">
        <v>256000</v>
      </c>
      <c r="C195" s="5">
        <f t="shared" si="10"/>
        <v>16681.7391304349</v>
      </c>
      <c r="D195" s="5">
        <v>17762.4</v>
      </c>
      <c r="E195" s="15">
        <f t="shared" si="8"/>
        <v>1390.1449275362418</v>
      </c>
      <c r="F195" s="5">
        <f t="shared" si="9"/>
        <v>1480.2</v>
      </c>
    </row>
    <row r="196" spans="2:6" ht="12.75">
      <c r="B196" s="5">
        <v>257000</v>
      </c>
      <c r="C196" s="5">
        <f t="shared" si="10"/>
        <v>16302.608695652292</v>
      </c>
      <c r="D196" s="5">
        <v>17762.4</v>
      </c>
      <c r="E196" s="15">
        <f t="shared" si="8"/>
        <v>1358.550724637691</v>
      </c>
      <c r="F196" s="5">
        <f t="shared" si="9"/>
        <v>1480.2</v>
      </c>
    </row>
    <row r="197" spans="2:6" ht="12.75">
      <c r="B197" s="5">
        <v>258000</v>
      </c>
      <c r="C197" s="5">
        <f t="shared" si="10"/>
        <v>15923.478260869684</v>
      </c>
      <c r="D197" s="5">
        <v>17762.4</v>
      </c>
      <c r="E197" s="15">
        <f t="shared" si="8"/>
        <v>1326.9565217391403</v>
      </c>
      <c r="F197" s="5">
        <f t="shared" si="9"/>
        <v>1480.2</v>
      </c>
    </row>
    <row r="198" spans="2:6" ht="12.75">
      <c r="B198" s="5">
        <v>259000</v>
      </c>
      <c r="C198" s="5">
        <f t="shared" si="10"/>
        <v>15544.347826087076</v>
      </c>
      <c r="D198" s="5">
        <v>17762.4</v>
      </c>
      <c r="E198" s="15">
        <f t="shared" si="8"/>
        <v>1295.3623188405898</v>
      </c>
      <c r="F198" s="5">
        <f t="shared" si="9"/>
        <v>1480.2</v>
      </c>
    </row>
    <row r="199" spans="2:6" ht="12.75">
      <c r="B199" s="5">
        <v>260000</v>
      </c>
      <c r="C199" s="5">
        <f t="shared" si="10"/>
        <v>15165.217391304468</v>
      </c>
      <c r="D199" s="5">
        <v>17762.4</v>
      </c>
      <c r="E199" s="15">
        <f t="shared" si="8"/>
        <v>1263.768115942039</v>
      </c>
      <c r="F199" s="5">
        <f t="shared" si="9"/>
        <v>1480.2</v>
      </c>
    </row>
    <row r="200" spans="2:6" ht="12.75">
      <c r="B200" s="5">
        <v>261000</v>
      </c>
      <c r="C200" s="5">
        <f t="shared" si="10"/>
        <v>14786.08695652186</v>
      </c>
      <c r="D200" s="5">
        <v>17762.4</v>
      </c>
      <c r="E200" s="15">
        <f t="shared" si="8"/>
        <v>1232.1739130434883</v>
      </c>
      <c r="F200" s="5">
        <f t="shared" si="9"/>
        <v>1480.2</v>
      </c>
    </row>
    <row r="201" spans="2:6" ht="12.75">
      <c r="B201" s="5">
        <v>262000</v>
      </c>
      <c r="C201" s="5">
        <f t="shared" si="10"/>
        <v>14406.956521739252</v>
      </c>
      <c r="D201" s="5">
        <v>17762.4</v>
      </c>
      <c r="E201" s="15">
        <f t="shared" si="8"/>
        <v>1200.5797101449377</v>
      </c>
      <c r="F201" s="5">
        <f t="shared" si="9"/>
        <v>1480.2</v>
      </c>
    </row>
    <row r="202" spans="2:6" ht="12.75">
      <c r="B202" s="5">
        <v>263000</v>
      </c>
      <c r="C202" s="5">
        <f t="shared" si="10"/>
        <v>14027.826086956644</v>
      </c>
      <c r="D202" s="5">
        <v>17762.4</v>
      </c>
      <c r="E202" s="15">
        <f aca="true" t="shared" si="12" ref="E202:E239">+C202/12</f>
        <v>1168.985507246387</v>
      </c>
      <c r="F202" s="5">
        <f aca="true" t="shared" si="13" ref="F202:F239">+D202/12</f>
        <v>1480.2</v>
      </c>
    </row>
    <row r="203" spans="2:6" ht="12.75">
      <c r="B203" s="5">
        <v>264000</v>
      </c>
      <c r="C203" s="5">
        <f aca="true" t="shared" si="14" ref="C203:C239">+C202-($C$9/230)</f>
        <v>13648.695652174036</v>
      </c>
      <c r="D203" s="5">
        <v>17762.4</v>
      </c>
      <c r="E203" s="15">
        <f t="shared" si="12"/>
        <v>1137.3913043478362</v>
      </c>
      <c r="F203" s="5">
        <f t="shared" si="13"/>
        <v>1480.2</v>
      </c>
    </row>
    <row r="204" spans="2:6" ht="12.75">
      <c r="B204" s="5">
        <v>265000</v>
      </c>
      <c r="C204" s="5">
        <f t="shared" si="14"/>
        <v>13269.565217391428</v>
      </c>
      <c r="D204" s="5">
        <v>17762.4</v>
      </c>
      <c r="E204" s="15">
        <f t="shared" si="12"/>
        <v>1105.7971014492857</v>
      </c>
      <c r="F204" s="5">
        <f t="shared" si="13"/>
        <v>1480.2</v>
      </c>
    </row>
    <row r="205" spans="2:6" ht="12.75">
      <c r="B205" s="5">
        <v>266000</v>
      </c>
      <c r="C205" s="5">
        <f t="shared" si="14"/>
        <v>12890.43478260882</v>
      </c>
      <c r="D205" s="5">
        <v>17762.4</v>
      </c>
      <c r="E205" s="15">
        <f t="shared" si="12"/>
        <v>1074.202898550735</v>
      </c>
      <c r="F205" s="5">
        <f t="shared" si="13"/>
        <v>1480.2</v>
      </c>
    </row>
    <row r="206" spans="2:6" ht="12.75">
      <c r="B206" s="5">
        <v>267000</v>
      </c>
      <c r="C206" s="5">
        <f t="shared" si="14"/>
        <v>12511.304347826212</v>
      </c>
      <c r="D206" s="5">
        <v>17762.4</v>
      </c>
      <c r="E206" s="15">
        <f t="shared" si="12"/>
        <v>1042.6086956521842</v>
      </c>
      <c r="F206" s="5">
        <f t="shared" si="13"/>
        <v>1480.2</v>
      </c>
    </row>
    <row r="207" spans="2:6" ht="12.75">
      <c r="B207" s="5">
        <v>268000</v>
      </c>
      <c r="C207" s="5">
        <f t="shared" si="14"/>
        <v>12132.173913043604</v>
      </c>
      <c r="D207" s="5">
        <v>17762.4</v>
      </c>
      <c r="E207" s="15">
        <f t="shared" si="12"/>
        <v>1011.0144927536336</v>
      </c>
      <c r="F207" s="5">
        <f t="shared" si="13"/>
        <v>1480.2</v>
      </c>
    </row>
    <row r="208" spans="2:6" ht="12.75">
      <c r="B208" s="5">
        <v>269000</v>
      </c>
      <c r="C208" s="5">
        <f t="shared" si="14"/>
        <v>11753.043478260995</v>
      </c>
      <c r="D208" s="5">
        <v>17762.4</v>
      </c>
      <c r="E208" s="15">
        <f t="shared" si="12"/>
        <v>979.420289855083</v>
      </c>
      <c r="F208" s="5">
        <f t="shared" si="13"/>
        <v>1480.2</v>
      </c>
    </row>
    <row r="209" spans="2:6" ht="12.75">
      <c r="B209" s="5">
        <v>270000</v>
      </c>
      <c r="C209" s="5">
        <f t="shared" si="14"/>
        <v>11373.913043478387</v>
      </c>
      <c r="D209" s="5">
        <v>17762.4</v>
      </c>
      <c r="E209" s="15">
        <f t="shared" si="12"/>
        <v>947.8260869565323</v>
      </c>
      <c r="F209" s="5">
        <f t="shared" si="13"/>
        <v>1480.2</v>
      </c>
    </row>
    <row r="210" spans="2:6" ht="12.75">
      <c r="B210" s="5">
        <v>271000</v>
      </c>
      <c r="C210" s="5">
        <f t="shared" si="14"/>
        <v>10994.78260869578</v>
      </c>
      <c r="D210" s="5">
        <v>17762.4</v>
      </c>
      <c r="E210" s="15">
        <f t="shared" si="12"/>
        <v>916.2318840579816</v>
      </c>
      <c r="F210" s="5">
        <f t="shared" si="13"/>
        <v>1480.2</v>
      </c>
    </row>
    <row r="211" spans="2:6" ht="12.75">
      <c r="B211" s="5">
        <v>272000</v>
      </c>
      <c r="C211" s="5">
        <f t="shared" si="14"/>
        <v>10615.652173913171</v>
      </c>
      <c r="D211" s="5">
        <v>17762.4</v>
      </c>
      <c r="E211" s="15">
        <f t="shared" si="12"/>
        <v>884.6376811594309</v>
      </c>
      <c r="F211" s="5">
        <f t="shared" si="13"/>
        <v>1480.2</v>
      </c>
    </row>
    <row r="212" spans="2:6" ht="12.75">
      <c r="B212" s="5">
        <v>273000</v>
      </c>
      <c r="C212" s="5">
        <f t="shared" si="14"/>
        <v>10236.521739130563</v>
      </c>
      <c r="D212" s="5">
        <v>17762.4</v>
      </c>
      <c r="E212" s="15">
        <f t="shared" si="12"/>
        <v>853.0434782608803</v>
      </c>
      <c r="F212" s="5">
        <f t="shared" si="13"/>
        <v>1480.2</v>
      </c>
    </row>
    <row r="213" spans="2:6" ht="12.75">
      <c r="B213" s="5">
        <v>274000</v>
      </c>
      <c r="C213" s="5">
        <f t="shared" si="14"/>
        <v>9857.391304347955</v>
      </c>
      <c r="D213" s="5">
        <v>17762.4</v>
      </c>
      <c r="E213" s="15">
        <f t="shared" si="12"/>
        <v>821.4492753623296</v>
      </c>
      <c r="F213" s="5">
        <f t="shared" si="13"/>
        <v>1480.2</v>
      </c>
    </row>
    <row r="214" spans="2:6" ht="12.75">
      <c r="B214" s="5">
        <v>275000</v>
      </c>
      <c r="C214" s="5">
        <f t="shared" si="14"/>
        <v>9478.260869565347</v>
      </c>
      <c r="D214" s="5">
        <v>17762.4</v>
      </c>
      <c r="E214" s="15">
        <f t="shared" si="12"/>
        <v>789.8550724637789</v>
      </c>
      <c r="F214" s="5">
        <f t="shared" si="13"/>
        <v>1480.2</v>
      </c>
    </row>
    <row r="215" spans="2:6" ht="12.75">
      <c r="B215" s="5">
        <v>276000</v>
      </c>
      <c r="C215" s="5">
        <f t="shared" si="14"/>
        <v>9099.130434782739</v>
      </c>
      <c r="D215" s="5">
        <v>17762.4</v>
      </c>
      <c r="E215" s="15">
        <f t="shared" si="12"/>
        <v>758.2608695652283</v>
      </c>
      <c r="F215" s="5">
        <f t="shared" si="13"/>
        <v>1480.2</v>
      </c>
    </row>
    <row r="216" spans="2:6" ht="12.75">
      <c r="B216" s="5">
        <v>277000</v>
      </c>
      <c r="C216" s="5">
        <f t="shared" si="14"/>
        <v>8720.000000000131</v>
      </c>
      <c r="D216" s="5">
        <v>17762.4</v>
      </c>
      <c r="E216" s="15">
        <f t="shared" si="12"/>
        <v>726.6666666666775</v>
      </c>
      <c r="F216" s="5">
        <f t="shared" si="13"/>
        <v>1480.2</v>
      </c>
    </row>
    <row r="217" spans="2:6" ht="12.75">
      <c r="B217" s="5">
        <v>278000</v>
      </c>
      <c r="C217" s="5">
        <f t="shared" si="14"/>
        <v>8340.869565217523</v>
      </c>
      <c r="D217" s="5">
        <v>17762.4</v>
      </c>
      <c r="E217" s="15">
        <f t="shared" si="12"/>
        <v>695.0724637681269</v>
      </c>
      <c r="F217" s="5">
        <f t="shared" si="13"/>
        <v>1480.2</v>
      </c>
    </row>
    <row r="218" spans="2:6" ht="12.75">
      <c r="B218" s="5">
        <v>279000</v>
      </c>
      <c r="C218" s="5">
        <f t="shared" si="14"/>
        <v>7961.739130434914</v>
      </c>
      <c r="D218" s="5">
        <v>17762.4</v>
      </c>
      <c r="E218" s="15">
        <f t="shared" si="12"/>
        <v>663.4782608695762</v>
      </c>
      <c r="F218" s="5">
        <f t="shared" si="13"/>
        <v>1480.2</v>
      </c>
    </row>
    <row r="219" spans="2:6" ht="12.75">
      <c r="B219" s="5">
        <v>280000</v>
      </c>
      <c r="C219" s="5">
        <f t="shared" si="14"/>
        <v>7582.608695652305</v>
      </c>
      <c r="D219" s="5">
        <v>17762.4</v>
      </c>
      <c r="E219" s="15">
        <f t="shared" si="12"/>
        <v>631.8840579710254</v>
      </c>
      <c r="F219" s="5">
        <f t="shared" si="13"/>
        <v>1480.2</v>
      </c>
    </row>
    <row r="220" spans="2:6" ht="12.75">
      <c r="B220" s="5">
        <v>281000</v>
      </c>
      <c r="C220" s="5">
        <f t="shared" si="14"/>
        <v>7203.478260869696</v>
      </c>
      <c r="D220" s="5">
        <v>17762.4</v>
      </c>
      <c r="E220" s="15">
        <f t="shared" si="12"/>
        <v>600.2898550724747</v>
      </c>
      <c r="F220" s="5">
        <f t="shared" si="13"/>
        <v>1480.2</v>
      </c>
    </row>
    <row r="221" spans="2:6" ht="12.75">
      <c r="B221" s="5">
        <v>282000</v>
      </c>
      <c r="C221" s="5">
        <f t="shared" si="14"/>
        <v>6824.347826087087</v>
      </c>
      <c r="D221" s="5">
        <v>17762.4</v>
      </c>
      <c r="E221" s="15">
        <f t="shared" si="12"/>
        <v>568.6956521739239</v>
      </c>
      <c r="F221" s="5">
        <f t="shared" si="13"/>
        <v>1480.2</v>
      </c>
    </row>
    <row r="222" spans="2:6" ht="12.75">
      <c r="B222" s="5">
        <v>283000</v>
      </c>
      <c r="C222" s="5">
        <f t="shared" si="14"/>
        <v>6445.217391304478</v>
      </c>
      <c r="D222" s="5">
        <v>17762.4</v>
      </c>
      <c r="E222" s="15">
        <f t="shared" si="12"/>
        <v>537.1014492753732</v>
      </c>
      <c r="F222" s="5">
        <f t="shared" si="13"/>
        <v>1480.2</v>
      </c>
    </row>
    <row r="223" spans="2:6" ht="12.75">
      <c r="B223" s="5">
        <v>284000</v>
      </c>
      <c r="C223" s="5">
        <f t="shared" si="14"/>
        <v>6066.086956521869</v>
      </c>
      <c r="D223" s="5">
        <v>17762.4</v>
      </c>
      <c r="E223" s="15">
        <f t="shared" si="12"/>
        <v>505.5072463768224</v>
      </c>
      <c r="F223" s="5">
        <f t="shared" si="13"/>
        <v>1480.2</v>
      </c>
    </row>
    <row r="224" spans="2:6" ht="12.75">
      <c r="B224" s="5">
        <v>285000</v>
      </c>
      <c r="C224" s="5">
        <f t="shared" si="14"/>
        <v>5686.95652173926</v>
      </c>
      <c r="D224" s="5">
        <v>17762.4</v>
      </c>
      <c r="E224" s="15">
        <f t="shared" si="12"/>
        <v>473.9130434782717</v>
      </c>
      <c r="F224" s="5">
        <f t="shared" si="13"/>
        <v>1480.2</v>
      </c>
    </row>
    <row r="225" spans="2:6" ht="12.75">
      <c r="B225" s="5">
        <v>286000</v>
      </c>
      <c r="C225" s="5">
        <f t="shared" si="14"/>
        <v>5307.826086956651</v>
      </c>
      <c r="D225" s="5">
        <v>17762.4</v>
      </c>
      <c r="E225" s="15">
        <f t="shared" si="12"/>
        <v>442.3188405797209</v>
      </c>
      <c r="F225" s="5">
        <f t="shared" si="13"/>
        <v>1480.2</v>
      </c>
    </row>
    <row r="226" spans="2:6" ht="12.75">
      <c r="B226" s="5">
        <v>287000</v>
      </c>
      <c r="C226" s="5">
        <f t="shared" si="14"/>
        <v>4928.695652174042</v>
      </c>
      <c r="D226" s="5">
        <v>17762.4</v>
      </c>
      <c r="E226" s="15">
        <f t="shared" si="12"/>
        <v>410.7246376811702</v>
      </c>
      <c r="F226" s="5">
        <f t="shared" si="13"/>
        <v>1480.2</v>
      </c>
    </row>
    <row r="227" spans="2:6" ht="12.75">
      <c r="B227" s="5">
        <v>288000</v>
      </c>
      <c r="C227" s="5">
        <f t="shared" si="14"/>
        <v>4549.565217391433</v>
      </c>
      <c r="D227" s="5">
        <v>17762.4</v>
      </c>
      <c r="E227" s="15">
        <f t="shared" si="12"/>
        <v>379.13043478261943</v>
      </c>
      <c r="F227" s="5">
        <f t="shared" si="13"/>
        <v>1480.2</v>
      </c>
    </row>
    <row r="228" spans="2:6" ht="12.75">
      <c r="B228" s="5">
        <v>289000</v>
      </c>
      <c r="C228" s="5">
        <f t="shared" si="14"/>
        <v>4170.434782608824</v>
      </c>
      <c r="D228" s="5">
        <v>17762.4</v>
      </c>
      <c r="E228" s="15">
        <f t="shared" si="12"/>
        <v>347.5362318840687</v>
      </c>
      <c r="F228" s="5">
        <f t="shared" si="13"/>
        <v>1480.2</v>
      </c>
    </row>
    <row r="229" spans="2:6" ht="12.75">
      <c r="B229" s="5">
        <v>290000</v>
      </c>
      <c r="C229" s="5">
        <f t="shared" si="14"/>
        <v>3791.3043478262157</v>
      </c>
      <c r="D229" s="5">
        <v>17762.4</v>
      </c>
      <c r="E229" s="15">
        <f t="shared" si="12"/>
        <v>315.942028985518</v>
      </c>
      <c r="F229" s="5">
        <f t="shared" si="13"/>
        <v>1480.2</v>
      </c>
    </row>
    <row r="230" spans="2:6" ht="12.75">
      <c r="B230" s="5">
        <v>291000</v>
      </c>
      <c r="C230" s="5">
        <f t="shared" si="14"/>
        <v>3412.173913043607</v>
      </c>
      <c r="D230" s="5">
        <v>17762.4</v>
      </c>
      <c r="E230" s="15">
        <f t="shared" si="12"/>
        <v>284.34782608696725</v>
      </c>
      <c r="F230" s="5">
        <f t="shared" si="13"/>
        <v>1480.2</v>
      </c>
    </row>
    <row r="231" spans="2:6" ht="12.75">
      <c r="B231" s="5">
        <v>292000</v>
      </c>
      <c r="C231" s="5">
        <f t="shared" si="14"/>
        <v>3033.0434782609987</v>
      </c>
      <c r="D231" s="5">
        <v>17762.4</v>
      </c>
      <c r="E231" s="15">
        <f t="shared" si="12"/>
        <v>252.75362318841655</v>
      </c>
      <c r="F231" s="5">
        <f t="shared" si="13"/>
        <v>1480.2</v>
      </c>
    </row>
    <row r="232" spans="2:6" ht="12.75">
      <c r="B232" s="5">
        <v>293000</v>
      </c>
      <c r="C232" s="5">
        <f t="shared" si="14"/>
        <v>2653.91304347839</v>
      </c>
      <c r="D232" s="5">
        <v>17762.4</v>
      </c>
      <c r="E232" s="15">
        <f t="shared" si="12"/>
        <v>221.15942028986584</v>
      </c>
      <c r="F232" s="5">
        <f t="shared" si="13"/>
        <v>1480.2</v>
      </c>
    </row>
    <row r="233" spans="2:6" ht="12.75">
      <c r="B233" s="5">
        <v>294000</v>
      </c>
      <c r="C233" s="5">
        <f t="shared" si="14"/>
        <v>2274.7826086957816</v>
      </c>
      <c r="D233" s="5">
        <v>17762.4</v>
      </c>
      <c r="E233" s="15">
        <f t="shared" si="12"/>
        <v>189.56521739131514</v>
      </c>
      <c r="F233" s="5">
        <f t="shared" si="13"/>
        <v>1480.2</v>
      </c>
    </row>
    <row r="234" spans="2:6" ht="12.75">
      <c r="B234" s="5">
        <v>295000</v>
      </c>
      <c r="C234" s="5">
        <f t="shared" si="14"/>
        <v>1895.6521739131729</v>
      </c>
      <c r="D234" s="5">
        <v>17762.4</v>
      </c>
      <c r="E234" s="15">
        <f t="shared" si="12"/>
        <v>157.9710144927644</v>
      </c>
      <c r="F234" s="5">
        <f t="shared" si="13"/>
        <v>1480.2</v>
      </c>
    </row>
    <row r="235" spans="2:6" ht="12.75">
      <c r="B235" s="5">
        <v>296000</v>
      </c>
      <c r="C235" s="5">
        <f t="shared" si="14"/>
        <v>1516.5217391305641</v>
      </c>
      <c r="D235" s="5">
        <v>17762.4</v>
      </c>
      <c r="E235" s="15">
        <f t="shared" si="12"/>
        <v>126.37681159421368</v>
      </c>
      <c r="F235" s="5">
        <f t="shared" si="13"/>
        <v>1480.2</v>
      </c>
    </row>
    <row r="236" spans="2:6" ht="12.75">
      <c r="B236" s="5">
        <v>297000</v>
      </c>
      <c r="C236" s="5">
        <f t="shared" si="14"/>
        <v>1137.3913043479554</v>
      </c>
      <c r="D236" s="5">
        <v>17762.4</v>
      </c>
      <c r="E236" s="15">
        <f t="shared" si="12"/>
        <v>94.78260869566294</v>
      </c>
      <c r="F236" s="5">
        <f t="shared" si="13"/>
        <v>1480.2</v>
      </c>
    </row>
    <row r="237" spans="2:6" ht="12.75">
      <c r="B237" s="5">
        <v>298000</v>
      </c>
      <c r="C237" s="5">
        <f t="shared" si="14"/>
        <v>758.2608695653466</v>
      </c>
      <c r="D237" s="5">
        <v>17762.4</v>
      </c>
      <c r="E237" s="15">
        <f t="shared" si="12"/>
        <v>63.18840579711222</v>
      </c>
      <c r="F237" s="5">
        <f t="shared" si="13"/>
        <v>1480.2</v>
      </c>
    </row>
    <row r="238" spans="2:6" ht="12.75">
      <c r="B238" s="5">
        <v>299000</v>
      </c>
      <c r="C238" s="5">
        <f t="shared" si="14"/>
        <v>379.13043478273795</v>
      </c>
      <c r="D238" s="5">
        <v>17762.4</v>
      </c>
      <c r="E238" s="15">
        <f t="shared" si="12"/>
        <v>31.594202898561495</v>
      </c>
      <c r="F238" s="5">
        <f t="shared" si="13"/>
        <v>1480.2</v>
      </c>
    </row>
    <row r="239" spans="2:6" ht="12.75">
      <c r="B239" s="5" t="s">
        <v>33</v>
      </c>
      <c r="C239" s="5">
        <f t="shared" si="14"/>
        <v>1.2926193448947743E-10</v>
      </c>
      <c r="D239" s="5">
        <v>17762.4</v>
      </c>
      <c r="E239" s="15">
        <f t="shared" si="12"/>
        <v>1.0771827874123119E-11</v>
      </c>
      <c r="F239" s="5">
        <f t="shared" si="13"/>
        <v>1480.2</v>
      </c>
    </row>
  </sheetData>
  <sheetProtection/>
  <mergeCells count="2">
    <mergeCell ref="B4:F4"/>
    <mergeCell ref="B2:I2"/>
  </mergeCells>
  <printOptions/>
  <pageMargins left="0.3937007874015748" right="0.3937007874015748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4"/>
  <sheetViews>
    <sheetView showGridLines="0" zoomScalePageLayoutView="0" workbookViewId="0" topLeftCell="A1">
      <selection activeCell="D177" sqref="D177"/>
    </sheetView>
  </sheetViews>
  <sheetFormatPr defaultColWidth="9.140625" defaultRowHeight="12.75"/>
  <cols>
    <col min="2" max="2" width="26.140625" style="0" customWidth="1"/>
    <col min="3" max="3" width="19.28125" style="0" customWidth="1"/>
    <col min="4" max="4" width="16.7109375" style="0" customWidth="1"/>
    <col min="5" max="5" width="19.421875" style="0" customWidth="1"/>
    <col min="6" max="6" width="18.421875" style="0" customWidth="1"/>
  </cols>
  <sheetData>
    <row r="1" ht="12.75">
      <c r="B1" s="6" t="s">
        <v>22</v>
      </c>
    </row>
    <row r="2" spans="2:9" ht="39.75" customHeight="1">
      <c r="B2" s="40" t="s">
        <v>23</v>
      </c>
      <c r="C2" s="41"/>
      <c r="D2" s="41"/>
      <c r="E2" s="41"/>
      <c r="F2" s="41"/>
      <c r="G2" s="41"/>
      <c r="H2" s="41"/>
      <c r="I2" s="41"/>
    </row>
    <row r="3" spans="1:5" ht="12.75">
      <c r="A3" s="7"/>
      <c r="D3" s="6"/>
      <c r="E3" s="6"/>
    </row>
    <row r="4" spans="2:6" ht="27.75" customHeight="1">
      <c r="B4" s="40" t="s">
        <v>24</v>
      </c>
      <c r="C4" s="40"/>
      <c r="D4" s="40"/>
      <c r="E4" s="40"/>
      <c r="F4" s="40"/>
    </row>
    <row r="5" ht="12.75">
      <c r="B5" s="8" t="s">
        <v>38</v>
      </c>
    </row>
    <row r="6" spans="2:6" ht="38.25">
      <c r="B6" s="1" t="s">
        <v>3</v>
      </c>
      <c r="C6" s="2" t="s">
        <v>4</v>
      </c>
      <c r="D6" s="2" t="s">
        <v>4</v>
      </c>
      <c r="E6" s="3" t="s">
        <v>5</v>
      </c>
      <c r="F6" s="3" t="s">
        <v>5</v>
      </c>
    </row>
    <row r="7" spans="2:5" ht="12.75">
      <c r="B7" s="4"/>
      <c r="C7" s="4"/>
      <c r="D7" s="4"/>
      <c r="E7" s="4"/>
    </row>
    <row r="8" spans="2:6" ht="38.25">
      <c r="B8" s="1" t="s">
        <v>0</v>
      </c>
      <c r="C8" s="14" t="s">
        <v>25</v>
      </c>
      <c r="D8" s="14" t="s">
        <v>26</v>
      </c>
      <c r="E8" s="14" t="s">
        <v>27</v>
      </c>
      <c r="F8" s="2" t="s">
        <v>28</v>
      </c>
    </row>
    <row r="9" spans="2:6" ht="12.75">
      <c r="B9" s="5" t="s">
        <v>29</v>
      </c>
      <c r="C9" s="5">
        <f>80000*1.09</f>
        <v>87200</v>
      </c>
      <c r="D9" s="5">
        <f>60000*1.09</f>
        <v>65400.00000000001</v>
      </c>
      <c r="E9" s="15">
        <f>+C9/12</f>
        <v>7266.666666666667</v>
      </c>
      <c r="F9" s="5">
        <f>+D9/12</f>
        <v>5450.000000000001</v>
      </c>
    </row>
    <row r="10" spans="2:6" ht="12.75">
      <c r="B10" s="5">
        <v>71000</v>
      </c>
      <c r="C10" s="5">
        <f>+C9-($C$9/230)</f>
        <v>86820.86956521739</v>
      </c>
      <c r="D10" s="5">
        <f>+D9-($D$9/230)</f>
        <v>65115.65217391305</v>
      </c>
      <c r="E10" s="15">
        <f aca="true" t="shared" si="0" ref="E10:E73">+C10/12</f>
        <v>7235.072463768116</v>
      </c>
      <c r="F10" s="5">
        <f aca="true" t="shared" si="1" ref="F10:F73">+D10/12</f>
        <v>5426.304347826087</v>
      </c>
    </row>
    <row r="11" spans="2:6" ht="12.75">
      <c r="B11" s="5">
        <v>72000</v>
      </c>
      <c r="C11" s="5">
        <f aca="true" t="shared" si="2" ref="C11:C74">+C10-($C$9/230)</f>
        <v>86441.73913043478</v>
      </c>
      <c r="D11" s="5">
        <f aca="true" t="shared" si="3" ref="D11:D74">+D10-($D$9/230)</f>
        <v>64831.30434782609</v>
      </c>
      <c r="E11" s="15">
        <f t="shared" si="0"/>
        <v>7203.478260869565</v>
      </c>
      <c r="F11" s="5">
        <f t="shared" si="1"/>
        <v>5402.608695652174</v>
      </c>
    </row>
    <row r="12" spans="2:6" ht="12.75">
      <c r="B12" s="5">
        <v>73000</v>
      </c>
      <c r="C12" s="5">
        <f t="shared" si="2"/>
        <v>86062.60869565218</v>
      </c>
      <c r="D12" s="5">
        <f t="shared" si="3"/>
        <v>64546.95652173913</v>
      </c>
      <c r="E12" s="15">
        <f t="shared" si="0"/>
        <v>7171.884057971015</v>
      </c>
      <c r="F12" s="5">
        <f t="shared" si="1"/>
        <v>5378.913043478261</v>
      </c>
    </row>
    <row r="13" spans="2:6" ht="12.75">
      <c r="B13" s="5">
        <v>74000</v>
      </c>
      <c r="C13" s="5">
        <f t="shared" si="2"/>
        <v>85683.47826086957</v>
      </c>
      <c r="D13" s="5">
        <f t="shared" si="3"/>
        <v>64262.60869565217</v>
      </c>
      <c r="E13" s="15">
        <f t="shared" si="0"/>
        <v>7140.289855072464</v>
      </c>
      <c r="F13" s="5">
        <f t="shared" si="1"/>
        <v>5355.217391304347</v>
      </c>
    </row>
    <row r="14" spans="2:6" ht="12.75">
      <c r="B14" s="5">
        <v>75000</v>
      </c>
      <c r="C14" s="5">
        <f t="shared" si="2"/>
        <v>85304.34782608696</v>
      </c>
      <c r="D14" s="5">
        <f t="shared" si="3"/>
        <v>63978.26086956521</v>
      </c>
      <c r="E14" s="15">
        <f t="shared" si="0"/>
        <v>7108.695652173913</v>
      </c>
      <c r="F14" s="5">
        <f t="shared" si="1"/>
        <v>5331.521739130434</v>
      </c>
    </row>
    <row r="15" spans="2:6" ht="12.75">
      <c r="B15" s="5">
        <v>76000</v>
      </c>
      <c r="C15" s="5">
        <f t="shared" si="2"/>
        <v>84925.21739130435</v>
      </c>
      <c r="D15" s="5">
        <f t="shared" si="3"/>
        <v>63693.91304347825</v>
      </c>
      <c r="E15" s="15">
        <f t="shared" si="0"/>
        <v>7077.101449275363</v>
      </c>
      <c r="F15" s="5">
        <f t="shared" si="1"/>
        <v>5307.826086956521</v>
      </c>
    </row>
    <row r="16" spans="2:6" ht="12.75">
      <c r="B16" s="5">
        <v>77000</v>
      </c>
      <c r="C16" s="5">
        <f t="shared" si="2"/>
        <v>84546.08695652174</v>
      </c>
      <c r="D16" s="5">
        <f t="shared" si="3"/>
        <v>63409.56521739129</v>
      </c>
      <c r="E16" s="15">
        <f t="shared" si="0"/>
        <v>7045.507246376812</v>
      </c>
      <c r="F16" s="5">
        <f t="shared" si="1"/>
        <v>5284.130434782607</v>
      </c>
    </row>
    <row r="17" spans="2:6" ht="12.75">
      <c r="B17" s="5">
        <v>78000</v>
      </c>
      <c r="C17" s="5">
        <f t="shared" si="2"/>
        <v>84166.95652173914</v>
      </c>
      <c r="D17" s="5">
        <f t="shared" si="3"/>
        <v>63125.21739130433</v>
      </c>
      <c r="E17" s="15">
        <f t="shared" si="0"/>
        <v>7013.913043478261</v>
      </c>
      <c r="F17" s="5">
        <f t="shared" si="1"/>
        <v>5260.434782608694</v>
      </c>
    </row>
    <row r="18" spans="2:6" ht="12.75">
      <c r="B18" s="5">
        <v>79000</v>
      </c>
      <c r="C18" s="5">
        <f t="shared" si="2"/>
        <v>83787.82608695653</v>
      </c>
      <c r="D18" s="5">
        <f t="shared" si="3"/>
        <v>62840.86956521737</v>
      </c>
      <c r="E18" s="15">
        <f t="shared" si="0"/>
        <v>6982.318840579711</v>
      </c>
      <c r="F18" s="5">
        <f t="shared" si="1"/>
        <v>5236.739130434781</v>
      </c>
    </row>
    <row r="19" spans="2:6" ht="12.75">
      <c r="B19" s="5">
        <v>80000</v>
      </c>
      <c r="C19" s="5">
        <f t="shared" si="2"/>
        <v>83408.69565217392</v>
      </c>
      <c r="D19" s="5">
        <f t="shared" si="3"/>
        <v>62556.52173913041</v>
      </c>
      <c r="E19" s="15">
        <f t="shared" si="0"/>
        <v>6950.72463768116</v>
      </c>
      <c r="F19" s="5">
        <f t="shared" si="1"/>
        <v>5213.043478260867</v>
      </c>
    </row>
    <row r="20" spans="2:6" ht="12.75">
      <c r="B20" s="5">
        <v>81000</v>
      </c>
      <c r="C20" s="5">
        <f t="shared" si="2"/>
        <v>83029.56521739131</v>
      </c>
      <c r="D20" s="5">
        <f t="shared" si="3"/>
        <v>62272.17391304345</v>
      </c>
      <c r="E20" s="15">
        <f t="shared" si="0"/>
        <v>6919.130434782609</v>
      </c>
      <c r="F20" s="5">
        <f t="shared" si="1"/>
        <v>5189.347826086954</v>
      </c>
    </row>
    <row r="21" spans="2:6" ht="12.75">
      <c r="B21" s="5">
        <v>82000</v>
      </c>
      <c r="C21" s="5">
        <f t="shared" si="2"/>
        <v>82650.4347826087</v>
      </c>
      <c r="D21" s="5">
        <f t="shared" si="3"/>
        <v>61987.82608695649</v>
      </c>
      <c r="E21" s="15">
        <f t="shared" si="0"/>
        <v>6887.536231884059</v>
      </c>
      <c r="F21" s="5">
        <f t="shared" si="1"/>
        <v>5165.652173913041</v>
      </c>
    </row>
    <row r="22" spans="2:6" ht="12.75">
      <c r="B22" s="5">
        <v>83000</v>
      </c>
      <c r="C22" s="5">
        <f t="shared" si="2"/>
        <v>82271.3043478261</v>
      </c>
      <c r="D22" s="5">
        <f t="shared" si="3"/>
        <v>61703.47826086953</v>
      </c>
      <c r="E22" s="15">
        <f t="shared" si="0"/>
        <v>6855.942028985508</v>
      </c>
      <c r="F22" s="5">
        <f t="shared" si="1"/>
        <v>5141.956521739127</v>
      </c>
    </row>
    <row r="23" spans="2:6" ht="12.75">
      <c r="B23" s="5">
        <v>84000</v>
      </c>
      <c r="C23" s="5">
        <f t="shared" si="2"/>
        <v>81892.17391304349</v>
      </c>
      <c r="D23" s="5">
        <f t="shared" si="3"/>
        <v>61419.13043478257</v>
      </c>
      <c r="E23" s="15">
        <f t="shared" si="0"/>
        <v>6824.347826086957</v>
      </c>
      <c r="F23" s="5">
        <f t="shared" si="1"/>
        <v>5118.260869565214</v>
      </c>
    </row>
    <row r="24" spans="2:6" ht="12.75">
      <c r="B24" s="5">
        <v>85000</v>
      </c>
      <c r="C24" s="5">
        <f t="shared" si="2"/>
        <v>81513.04347826088</v>
      </c>
      <c r="D24" s="5">
        <f t="shared" si="3"/>
        <v>61134.78260869561</v>
      </c>
      <c r="E24" s="15">
        <f t="shared" si="0"/>
        <v>6792.753623188407</v>
      </c>
      <c r="F24" s="5">
        <f t="shared" si="1"/>
        <v>5094.565217391301</v>
      </c>
    </row>
    <row r="25" spans="2:6" ht="12.75">
      <c r="B25" s="5">
        <v>86000</v>
      </c>
      <c r="C25" s="5">
        <f t="shared" si="2"/>
        <v>81133.91304347827</v>
      </c>
      <c r="D25" s="5">
        <f t="shared" si="3"/>
        <v>60850.43478260865</v>
      </c>
      <c r="E25" s="15">
        <f t="shared" si="0"/>
        <v>6761.159420289856</v>
      </c>
      <c r="F25" s="5">
        <f t="shared" si="1"/>
        <v>5070.869565217387</v>
      </c>
    </row>
    <row r="26" spans="2:6" ht="12.75">
      <c r="B26" s="5">
        <v>87000</v>
      </c>
      <c r="C26" s="5">
        <f t="shared" si="2"/>
        <v>80754.78260869566</v>
      </c>
      <c r="D26" s="5">
        <f t="shared" si="3"/>
        <v>60566.08695652169</v>
      </c>
      <c r="E26" s="15">
        <f t="shared" si="0"/>
        <v>6729.565217391305</v>
      </c>
      <c r="F26" s="5">
        <f t="shared" si="1"/>
        <v>5047.173913043474</v>
      </c>
    </row>
    <row r="27" spans="2:6" ht="12.75">
      <c r="B27" s="5">
        <v>88000</v>
      </c>
      <c r="C27" s="5">
        <f t="shared" si="2"/>
        <v>80375.65217391305</v>
      </c>
      <c r="D27" s="5">
        <f t="shared" si="3"/>
        <v>60281.73913043473</v>
      </c>
      <c r="E27" s="15">
        <f t="shared" si="0"/>
        <v>6697.971014492755</v>
      </c>
      <c r="F27" s="5">
        <f t="shared" si="1"/>
        <v>5023.478260869561</v>
      </c>
    </row>
    <row r="28" spans="2:6" ht="12.75">
      <c r="B28" s="5">
        <v>89000</v>
      </c>
      <c r="C28" s="5">
        <f t="shared" si="2"/>
        <v>79996.52173913045</v>
      </c>
      <c r="D28" s="5">
        <f t="shared" si="3"/>
        <v>59997.39130434777</v>
      </c>
      <c r="E28" s="15">
        <f t="shared" si="0"/>
        <v>6666.376811594204</v>
      </c>
      <c r="F28" s="5">
        <f t="shared" si="1"/>
        <v>4999.7826086956475</v>
      </c>
    </row>
    <row r="29" spans="2:6" ht="12.75">
      <c r="B29" s="5">
        <v>90000</v>
      </c>
      <c r="C29" s="5">
        <f t="shared" si="2"/>
        <v>79617.39130434784</v>
      </c>
      <c r="D29" s="5">
        <f t="shared" si="3"/>
        <v>59713.04347826081</v>
      </c>
      <c r="E29" s="15">
        <f t="shared" si="0"/>
        <v>6634.782608695653</v>
      </c>
      <c r="F29" s="5">
        <f t="shared" si="1"/>
        <v>4976.0869565217345</v>
      </c>
    </row>
    <row r="30" spans="2:6" ht="12.75">
      <c r="B30" s="5">
        <v>91000</v>
      </c>
      <c r="C30" s="5">
        <f t="shared" si="2"/>
        <v>79238.26086956523</v>
      </c>
      <c r="D30" s="5">
        <f t="shared" si="3"/>
        <v>59428.695652173854</v>
      </c>
      <c r="E30" s="15">
        <f t="shared" si="0"/>
        <v>6603.188405797103</v>
      </c>
      <c r="F30" s="5">
        <f t="shared" si="1"/>
        <v>4952.3913043478215</v>
      </c>
    </row>
    <row r="31" spans="2:6" ht="12.75">
      <c r="B31" s="5">
        <v>92000</v>
      </c>
      <c r="C31" s="5">
        <f t="shared" si="2"/>
        <v>78859.13043478262</v>
      </c>
      <c r="D31" s="5">
        <f t="shared" si="3"/>
        <v>59144.347826086894</v>
      </c>
      <c r="E31" s="15">
        <f t="shared" si="0"/>
        <v>6571.594202898552</v>
      </c>
      <c r="F31" s="5">
        <f t="shared" si="1"/>
        <v>4928.695652173908</v>
      </c>
    </row>
    <row r="32" spans="2:6" ht="12.75">
      <c r="B32" s="5">
        <v>93000</v>
      </c>
      <c r="C32" s="5">
        <f t="shared" si="2"/>
        <v>78480.00000000001</v>
      </c>
      <c r="D32" s="5">
        <f t="shared" si="3"/>
        <v>58859.999999999935</v>
      </c>
      <c r="E32" s="15">
        <f t="shared" si="0"/>
        <v>6540.000000000001</v>
      </c>
      <c r="F32" s="5">
        <f t="shared" si="1"/>
        <v>4904.9999999999945</v>
      </c>
    </row>
    <row r="33" spans="2:6" ht="12.75">
      <c r="B33" s="5">
        <v>94000</v>
      </c>
      <c r="C33" s="5">
        <f t="shared" si="2"/>
        <v>78100.8695652174</v>
      </c>
      <c r="D33" s="5">
        <f t="shared" si="3"/>
        <v>58575.652173912975</v>
      </c>
      <c r="E33" s="15">
        <f t="shared" si="0"/>
        <v>6508.405797101451</v>
      </c>
      <c r="F33" s="5">
        <f t="shared" si="1"/>
        <v>4881.3043478260815</v>
      </c>
    </row>
    <row r="34" spans="2:6" ht="12.75">
      <c r="B34" s="5">
        <v>95000</v>
      </c>
      <c r="C34" s="5">
        <f t="shared" si="2"/>
        <v>77721.7391304348</v>
      </c>
      <c r="D34" s="5">
        <f t="shared" si="3"/>
        <v>58291.304347826015</v>
      </c>
      <c r="E34" s="15">
        <f t="shared" si="0"/>
        <v>6476.8115942029</v>
      </c>
      <c r="F34" s="5">
        <f t="shared" si="1"/>
        <v>4857.608695652168</v>
      </c>
    </row>
    <row r="35" spans="2:6" ht="12.75">
      <c r="B35" s="5">
        <v>96000</v>
      </c>
      <c r="C35" s="5">
        <f t="shared" si="2"/>
        <v>77342.60869565219</v>
      </c>
      <c r="D35" s="5">
        <f t="shared" si="3"/>
        <v>58006.956521739055</v>
      </c>
      <c r="E35" s="15">
        <f t="shared" si="0"/>
        <v>6445.217391304349</v>
      </c>
      <c r="F35" s="5">
        <f t="shared" si="1"/>
        <v>4833.913043478255</v>
      </c>
    </row>
    <row r="36" spans="2:6" ht="12.75">
      <c r="B36" s="5">
        <v>97000</v>
      </c>
      <c r="C36" s="5">
        <f t="shared" si="2"/>
        <v>76963.47826086958</v>
      </c>
      <c r="D36" s="5">
        <f t="shared" si="3"/>
        <v>57722.608695652096</v>
      </c>
      <c r="E36" s="15">
        <f t="shared" si="0"/>
        <v>6413.623188405799</v>
      </c>
      <c r="F36" s="5">
        <f t="shared" si="1"/>
        <v>4810.217391304342</v>
      </c>
    </row>
    <row r="37" spans="2:6" ht="12.75">
      <c r="B37" s="5">
        <v>98000</v>
      </c>
      <c r="C37" s="5">
        <f t="shared" si="2"/>
        <v>76584.34782608697</v>
      </c>
      <c r="D37" s="5">
        <f t="shared" si="3"/>
        <v>57438.260869565136</v>
      </c>
      <c r="E37" s="15">
        <f t="shared" si="0"/>
        <v>6382.028985507248</v>
      </c>
      <c r="F37" s="5">
        <f t="shared" si="1"/>
        <v>4786.521739130428</v>
      </c>
    </row>
    <row r="38" spans="2:6" ht="12.75">
      <c r="B38" s="5">
        <v>99000</v>
      </c>
      <c r="C38" s="5">
        <f t="shared" si="2"/>
        <v>76205.21739130437</v>
      </c>
      <c r="D38" s="5">
        <f t="shared" si="3"/>
        <v>57153.91304347818</v>
      </c>
      <c r="E38" s="15">
        <f t="shared" si="0"/>
        <v>6350.434782608697</v>
      </c>
      <c r="F38" s="5">
        <f t="shared" si="1"/>
        <v>4762.826086956515</v>
      </c>
    </row>
    <row r="39" spans="2:6" ht="12.75">
      <c r="B39" s="5">
        <v>100000</v>
      </c>
      <c r="C39" s="5">
        <f t="shared" si="2"/>
        <v>75826.08695652176</v>
      </c>
      <c r="D39" s="5">
        <f t="shared" si="3"/>
        <v>56869.56521739122</v>
      </c>
      <c r="E39" s="15">
        <f t="shared" si="0"/>
        <v>6318.840579710147</v>
      </c>
      <c r="F39" s="5">
        <f t="shared" si="1"/>
        <v>4739.130434782602</v>
      </c>
    </row>
    <row r="40" spans="2:6" ht="12.75">
      <c r="B40" s="5">
        <v>101000</v>
      </c>
      <c r="C40" s="5">
        <f t="shared" si="2"/>
        <v>75446.95652173915</v>
      </c>
      <c r="D40" s="5">
        <f t="shared" si="3"/>
        <v>56585.21739130426</v>
      </c>
      <c r="E40" s="15">
        <f t="shared" si="0"/>
        <v>6287.246376811596</v>
      </c>
      <c r="F40" s="5">
        <f t="shared" si="1"/>
        <v>4715.434782608688</v>
      </c>
    </row>
    <row r="41" spans="2:6" ht="12.75">
      <c r="B41" s="5">
        <v>102000</v>
      </c>
      <c r="C41" s="5">
        <f t="shared" si="2"/>
        <v>75067.82608695654</v>
      </c>
      <c r="D41" s="5">
        <f t="shared" si="3"/>
        <v>56300.8695652173</v>
      </c>
      <c r="E41" s="15">
        <f t="shared" si="0"/>
        <v>6255.652173913045</v>
      </c>
      <c r="F41" s="5">
        <f t="shared" si="1"/>
        <v>4691.739130434775</v>
      </c>
    </row>
    <row r="42" spans="2:6" ht="12.75">
      <c r="B42" s="5">
        <v>103000</v>
      </c>
      <c r="C42" s="5">
        <f t="shared" si="2"/>
        <v>74688.69565217393</v>
      </c>
      <c r="D42" s="5">
        <f t="shared" si="3"/>
        <v>56016.52173913034</v>
      </c>
      <c r="E42" s="15">
        <f t="shared" si="0"/>
        <v>6224.057971014495</v>
      </c>
      <c r="F42" s="5">
        <f t="shared" si="1"/>
        <v>4668.043478260862</v>
      </c>
    </row>
    <row r="43" spans="2:6" ht="12.75">
      <c r="B43" s="5">
        <v>104000</v>
      </c>
      <c r="C43" s="5">
        <f t="shared" si="2"/>
        <v>74309.56521739133</v>
      </c>
      <c r="D43" s="5">
        <f t="shared" si="3"/>
        <v>55732.17391304338</v>
      </c>
      <c r="E43" s="15">
        <f t="shared" si="0"/>
        <v>6192.463768115944</v>
      </c>
      <c r="F43" s="5">
        <f t="shared" si="1"/>
        <v>4644.347826086948</v>
      </c>
    </row>
    <row r="44" spans="2:6" ht="12.75">
      <c r="B44" s="5">
        <v>105000</v>
      </c>
      <c r="C44" s="5">
        <f t="shared" si="2"/>
        <v>73930.43478260872</v>
      </c>
      <c r="D44" s="5">
        <f t="shared" si="3"/>
        <v>55447.82608695642</v>
      </c>
      <c r="E44" s="15">
        <f t="shared" si="0"/>
        <v>6160.869565217393</v>
      </c>
      <c r="F44" s="5">
        <f t="shared" si="1"/>
        <v>4620.652173913035</v>
      </c>
    </row>
    <row r="45" spans="2:6" ht="12.75">
      <c r="B45" s="5">
        <v>106000</v>
      </c>
      <c r="C45" s="5">
        <f t="shared" si="2"/>
        <v>73551.30434782611</v>
      </c>
      <c r="D45" s="5">
        <f t="shared" si="3"/>
        <v>55163.47826086946</v>
      </c>
      <c r="E45" s="15">
        <f t="shared" si="0"/>
        <v>6129.275362318843</v>
      </c>
      <c r="F45" s="5">
        <f t="shared" si="1"/>
        <v>4596.956521739122</v>
      </c>
    </row>
    <row r="46" spans="2:6" ht="12.75">
      <c r="B46" s="5">
        <v>107000</v>
      </c>
      <c r="C46" s="5">
        <f t="shared" si="2"/>
        <v>73172.1739130435</v>
      </c>
      <c r="D46" s="5">
        <f t="shared" si="3"/>
        <v>54879.1304347825</v>
      </c>
      <c r="E46" s="15">
        <f t="shared" si="0"/>
        <v>6097.681159420292</v>
      </c>
      <c r="F46" s="5">
        <f t="shared" si="1"/>
        <v>4573.260869565208</v>
      </c>
    </row>
    <row r="47" spans="2:6" ht="12.75">
      <c r="B47" s="5">
        <v>108000</v>
      </c>
      <c r="C47" s="5">
        <f t="shared" si="2"/>
        <v>72793.0434782609</v>
      </c>
      <c r="D47" s="5">
        <f t="shared" si="3"/>
        <v>54594.78260869554</v>
      </c>
      <c r="E47" s="15">
        <f t="shared" si="0"/>
        <v>6066.086956521741</v>
      </c>
      <c r="F47" s="5">
        <f t="shared" si="1"/>
        <v>4549.565217391295</v>
      </c>
    </row>
    <row r="48" spans="2:6" ht="12.75">
      <c r="B48" s="5">
        <v>109000</v>
      </c>
      <c r="C48" s="5">
        <f t="shared" si="2"/>
        <v>72413.91304347829</v>
      </c>
      <c r="D48" s="5">
        <f t="shared" si="3"/>
        <v>54310.43478260858</v>
      </c>
      <c r="E48" s="15">
        <f t="shared" si="0"/>
        <v>6034.492753623191</v>
      </c>
      <c r="F48" s="5">
        <f t="shared" si="1"/>
        <v>4525.869565217382</v>
      </c>
    </row>
    <row r="49" spans="2:6" ht="12.75">
      <c r="B49" s="5">
        <v>110000</v>
      </c>
      <c r="C49" s="5">
        <f t="shared" si="2"/>
        <v>72034.78260869568</v>
      </c>
      <c r="D49" s="5">
        <f t="shared" si="3"/>
        <v>54026.08695652162</v>
      </c>
      <c r="E49" s="15">
        <f t="shared" si="0"/>
        <v>6002.89855072464</v>
      </c>
      <c r="F49" s="5">
        <f t="shared" si="1"/>
        <v>4502.173913043468</v>
      </c>
    </row>
    <row r="50" spans="2:6" ht="12.75">
      <c r="B50" s="5">
        <v>111000</v>
      </c>
      <c r="C50" s="5">
        <f t="shared" si="2"/>
        <v>71655.65217391307</v>
      </c>
      <c r="D50" s="5">
        <f t="shared" si="3"/>
        <v>53741.73913043466</v>
      </c>
      <c r="E50" s="15">
        <f t="shared" si="0"/>
        <v>5971.304347826089</v>
      </c>
      <c r="F50" s="5">
        <f t="shared" si="1"/>
        <v>4478.478260869555</v>
      </c>
    </row>
    <row r="51" spans="2:6" ht="12.75">
      <c r="B51" s="5">
        <v>112000</v>
      </c>
      <c r="C51" s="5">
        <f t="shared" si="2"/>
        <v>71276.52173913046</v>
      </c>
      <c r="D51" s="5">
        <f t="shared" si="3"/>
        <v>53457.3913043477</v>
      </c>
      <c r="E51" s="15">
        <f t="shared" si="0"/>
        <v>5939.710144927539</v>
      </c>
      <c r="F51" s="5">
        <f t="shared" si="1"/>
        <v>4454.782608695642</v>
      </c>
    </row>
    <row r="52" spans="2:6" ht="12.75">
      <c r="B52" s="5">
        <v>113000</v>
      </c>
      <c r="C52" s="5">
        <f t="shared" si="2"/>
        <v>70897.39130434785</v>
      </c>
      <c r="D52" s="5">
        <f t="shared" si="3"/>
        <v>53173.04347826074</v>
      </c>
      <c r="E52" s="15">
        <f t="shared" si="0"/>
        <v>5908.115942028988</v>
      </c>
      <c r="F52" s="5">
        <f t="shared" si="1"/>
        <v>4431.086956521728</v>
      </c>
    </row>
    <row r="53" spans="2:6" ht="12.75">
      <c r="B53" s="5">
        <v>114000</v>
      </c>
      <c r="C53" s="5">
        <f t="shared" si="2"/>
        <v>70518.26086956525</v>
      </c>
      <c r="D53" s="5">
        <f t="shared" si="3"/>
        <v>52888.69565217378</v>
      </c>
      <c r="E53" s="15">
        <f t="shared" si="0"/>
        <v>5876.521739130437</v>
      </c>
      <c r="F53" s="5">
        <f t="shared" si="1"/>
        <v>4407.391304347815</v>
      </c>
    </row>
    <row r="54" spans="2:6" ht="12.75">
      <c r="B54" s="5">
        <v>115000</v>
      </c>
      <c r="C54" s="5">
        <f t="shared" si="2"/>
        <v>70139.13043478264</v>
      </c>
      <c r="D54" s="5">
        <f t="shared" si="3"/>
        <v>52604.34782608682</v>
      </c>
      <c r="E54" s="15">
        <f t="shared" si="0"/>
        <v>5844.927536231887</v>
      </c>
      <c r="F54" s="5">
        <f t="shared" si="1"/>
        <v>4383.695652173902</v>
      </c>
    </row>
    <row r="55" spans="2:6" ht="12.75">
      <c r="B55" s="5">
        <v>116000</v>
      </c>
      <c r="C55" s="5">
        <f t="shared" si="2"/>
        <v>69760.00000000003</v>
      </c>
      <c r="D55" s="5">
        <f t="shared" si="3"/>
        <v>52319.99999999986</v>
      </c>
      <c r="E55" s="15">
        <f t="shared" si="0"/>
        <v>5813.333333333336</v>
      </c>
      <c r="F55" s="5">
        <f t="shared" si="1"/>
        <v>4359.999999999988</v>
      </c>
    </row>
    <row r="56" spans="2:6" ht="12.75">
      <c r="B56" s="5">
        <v>117000</v>
      </c>
      <c r="C56" s="5">
        <f t="shared" si="2"/>
        <v>69380.86956521742</v>
      </c>
      <c r="D56" s="5">
        <f t="shared" si="3"/>
        <v>52035.6521739129</v>
      </c>
      <c r="E56" s="15">
        <f t="shared" si="0"/>
        <v>5781.739130434785</v>
      </c>
      <c r="F56" s="5">
        <f t="shared" si="1"/>
        <v>4336.304347826075</v>
      </c>
    </row>
    <row r="57" spans="2:6" ht="12.75">
      <c r="B57" s="5">
        <v>118000</v>
      </c>
      <c r="C57" s="5">
        <f t="shared" si="2"/>
        <v>69001.73913043481</v>
      </c>
      <c r="D57" s="5">
        <f t="shared" si="3"/>
        <v>51751.30434782594</v>
      </c>
      <c r="E57" s="15">
        <f t="shared" si="0"/>
        <v>5750.144927536235</v>
      </c>
      <c r="F57" s="5">
        <f t="shared" si="1"/>
        <v>4312.608695652162</v>
      </c>
    </row>
    <row r="58" spans="2:6" ht="12.75">
      <c r="B58" s="5">
        <v>119000</v>
      </c>
      <c r="C58" s="5">
        <f t="shared" si="2"/>
        <v>68622.6086956522</v>
      </c>
      <c r="D58" s="5">
        <f t="shared" si="3"/>
        <v>51466.95652173898</v>
      </c>
      <c r="E58" s="15">
        <f t="shared" si="0"/>
        <v>5718.550724637684</v>
      </c>
      <c r="F58" s="5">
        <f t="shared" si="1"/>
        <v>4288.913043478248</v>
      </c>
    </row>
    <row r="59" spans="2:6" ht="12.75">
      <c r="B59" s="5">
        <v>120000</v>
      </c>
      <c r="C59" s="5">
        <f t="shared" si="2"/>
        <v>68243.4782608696</v>
      </c>
      <c r="D59" s="5">
        <f t="shared" si="3"/>
        <v>51182.60869565202</v>
      </c>
      <c r="E59" s="15">
        <f t="shared" si="0"/>
        <v>5686.956521739133</v>
      </c>
      <c r="F59" s="5">
        <f t="shared" si="1"/>
        <v>4265.217391304335</v>
      </c>
    </row>
    <row r="60" spans="2:6" ht="12.75">
      <c r="B60" s="5">
        <v>121000</v>
      </c>
      <c r="C60" s="5">
        <f t="shared" si="2"/>
        <v>67864.34782608699</v>
      </c>
      <c r="D60" s="5">
        <f t="shared" si="3"/>
        <v>50898.26086956506</v>
      </c>
      <c r="E60" s="15">
        <f t="shared" si="0"/>
        <v>5655.362318840583</v>
      </c>
      <c r="F60" s="5">
        <f t="shared" si="1"/>
        <v>4241.521739130422</v>
      </c>
    </row>
    <row r="61" spans="2:6" ht="12.75">
      <c r="B61" s="5">
        <v>122000</v>
      </c>
      <c r="C61" s="5">
        <f t="shared" si="2"/>
        <v>67485.21739130438</v>
      </c>
      <c r="D61" s="5">
        <f t="shared" si="3"/>
        <v>50613.913043478104</v>
      </c>
      <c r="E61" s="15">
        <f t="shared" si="0"/>
        <v>5623.768115942032</v>
      </c>
      <c r="F61" s="5">
        <f t="shared" si="1"/>
        <v>4217.826086956508</v>
      </c>
    </row>
    <row r="62" spans="2:6" ht="12.75">
      <c r="B62" s="5">
        <v>123000</v>
      </c>
      <c r="C62" s="5">
        <f t="shared" si="2"/>
        <v>67106.08695652177</v>
      </c>
      <c r="D62" s="5">
        <f t="shared" si="3"/>
        <v>50329.565217391144</v>
      </c>
      <c r="E62" s="15">
        <f t="shared" si="0"/>
        <v>5592.173913043481</v>
      </c>
      <c r="F62" s="5">
        <f t="shared" si="1"/>
        <v>4194.130434782595</v>
      </c>
    </row>
    <row r="63" spans="2:6" ht="12.75">
      <c r="B63" s="5">
        <v>124000</v>
      </c>
      <c r="C63" s="5">
        <f t="shared" si="2"/>
        <v>66726.95652173916</v>
      </c>
      <c r="D63" s="5">
        <f t="shared" si="3"/>
        <v>50045.217391304184</v>
      </c>
      <c r="E63" s="15">
        <f t="shared" si="0"/>
        <v>5560.579710144931</v>
      </c>
      <c r="F63" s="5">
        <f t="shared" si="1"/>
        <v>4170.434782608682</v>
      </c>
    </row>
    <row r="64" spans="2:6" ht="12.75">
      <c r="B64" s="5">
        <v>125000</v>
      </c>
      <c r="C64" s="5">
        <f t="shared" si="2"/>
        <v>66347.82608695656</v>
      </c>
      <c r="D64" s="5">
        <f t="shared" si="3"/>
        <v>49760.869565217225</v>
      </c>
      <c r="E64" s="15">
        <f t="shared" si="0"/>
        <v>5528.98550724638</v>
      </c>
      <c r="F64" s="5">
        <f t="shared" si="1"/>
        <v>4146.739130434768</v>
      </c>
    </row>
    <row r="65" spans="2:6" ht="12.75">
      <c r="B65" s="5">
        <v>126000</v>
      </c>
      <c r="C65" s="5">
        <f t="shared" si="2"/>
        <v>65968.69565217395</v>
      </c>
      <c r="D65" s="5">
        <f t="shared" si="3"/>
        <v>49476.521739130265</v>
      </c>
      <c r="E65" s="15">
        <f t="shared" si="0"/>
        <v>5497.391304347829</v>
      </c>
      <c r="F65" s="5">
        <f t="shared" si="1"/>
        <v>4123.043478260855</v>
      </c>
    </row>
    <row r="66" spans="2:6" ht="12.75">
      <c r="B66" s="5">
        <v>127000</v>
      </c>
      <c r="C66" s="5">
        <f t="shared" si="2"/>
        <v>65589.56521739134</v>
      </c>
      <c r="D66" s="5">
        <f t="shared" si="3"/>
        <v>49192.173913043305</v>
      </c>
      <c r="E66" s="15">
        <f t="shared" si="0"/>
        <v>5465.797101449279</v>
      </c>
      <c r="F66" s="5">
        <f t="shared" si="1"/>
        <v>4099.347826086942</v>
      </c>
    </row>
    <row r="67" spans="2:6" ht="12.75">
      <c r="B67" s="5">
        <v>128000</v>
      </c>
      <c r="C67" s="5">
        <f t="shared" si="2"/>
        <v>65210.43478260873</v>
      </c>
      <c r="D67" s="5">
        <f t="shared" si="3"/>
        <v>48907.826086956346</v>
      </c>
      <c r="E67" s="15">
        <f t="shared" si="0"/>
        <v>5434.202898550728</v>
      </c>
      <c r="F67" s="5">
        <f t="shared" si="1"/>
        <v>4075.652173913029</v>
      </c>
    </row>
    <row r="68" spans="2:6" ht="12.75">
      <c r="B68" s="5">
        <v>129000</v>
      </c>
      <c r="C68" s="5">
        <f t="shared" si="2"/>
        <v>64831.304347826124</v>
      </c>
      <c r="D68" s="5">
        <f t="shared" si="3"/>
        <v>48623.478260869386</v>
      </c>
      <c r="E68" s="15">
        <f t="shared" si="0"/>
        <v>5402.608695652177</v>
      </c>
      <c r="F68" s="5">
        <f t="shared" si="1"/>
        <v>4051.9565217391155</v>
      </c>
    </row>
    <row r="69" spans="2:6" ht="12.75">
      <c r="B69" s="5">
        <v>130000</v>
      </c>
      <c r="C69" s="5">
        <f t="shared" si="2"/>
        <v>64452.173913043516</v>
      </c>
      <c r="D69" s="5">
        <f t="shared" si="3"/>
        <v>48339.130434782426</v>
      </c>
      <c r="E69" s="15">
        <f t="shared" si="0"/>
        <v>5371.014492753627</v>
      </c>
      <c r="F69" s="5">
        <f t="shared" si="1"/>
        <v>4028.260869565202</v>
      </c>
    </row>
    <row r="70" spans="2:6" ht="12.75">
      <c r="B70" s="5">
        <v>131000</v>
      </c>
      <c r="C70" s="5">
        <f t="shared" si="2"/>
        <v>64073.04347826091</v>
      </c>
      <c r="D70" s="5">
        <f t="shared" si="3"/>
        <v>48054.78260869547</v>
      </c>
      <c r="E70" s="15">
        <f t="shared" si="0"/>
        <v>5339.420289855076</v>
      </c>
      <c r="F70" s="5">
        <f t="shared" si="1"/>
        <v>4004.565217391289</v>
      </c>
    </row>
    <row r="71" spans="2:6" ht="12.75">
      <c r="B71" s="5">
        <v>132000</v>
      </c>
      <c r="C71" s="5">
        <f t="shared" si="2"/>
        <v>63693.9130434783</v>
      </c>
      <c r="D71" s="5">
        <f t="shared" si="3"/>
        <v>47770.43478260851</v>
      </c>
      <c r="E71" s="15">
        <f t="shared" si="0"/>
        <v>5307.826086956525</v>
      </c>
      <c r="F71" s="5">
        <f t="shared" si="1"/>
        <v>3980.8695652173756</v>
      </c>
    </row>
    <row r="72" spans="2:6" ht="12.75">
      <c r="B72" s="5">
        <v>133000</v>
      </c>
      <c r="C72" s="5">
        <f t="shared" si="2"/>
        <v>63314.78260869569</v>
      </c>
      <c r="D72" s="5">
        <f t="shared" si="3"/>
        <v>47486.08695652155</v>
      </c>
      <c r="E72" s="15">
        <f t="shared" si="0"/>
        <v>5276.231884057975</v>
      </c>
      <c r="F72" s="5">
        <f t="shared" si="1"/>
        <v>3957.173913043462</v>
      </c>
    </row>
    <row r="73" spans="2:6" ht="12.75">
      <c r="B73" s="5">
        <v>134000</v>
      </c>
      <c r="C73" s="5">
        <f t="shared" si="2"/>
        <v>62935.652173913084</v>
      </c>
      <c r="D73" s="5">
        <f t="shared" si="3"/>
        <v>47201.73913043459</v>
      </c>
      <c r="E73" s="15">
        <f t="shared" si="0"/>
        <v>5244.637681159424</v>
      </c>
      <c r="F73" s="5">
        <f t="shared" si="1"/>
        <v>3933.478260869549</v>
      </c>
    </row>
    <row r="74" spans="2:6" ht="12.75">
      <c r="B74" s="5">
        <v>135000</v>
      </c>
      <c r="C74" s="5">
        <f t="shared" si="2"/>
        <v>62556.521739130476</v>
      </c>
      <c r="D74" s="5">
        <f t="shared" si="3"/>
        <v>46917.39130434763</v>
      </c>
      <c r="E74" s="15">
        <f aca="true" t="shared" si="4" ref="E74:E137">+C74/12</f>
        <v>5213.043478260873</v>
      </c>
      <c r="F74" s="5">
        <f aca="true" t="shared" si="5" ref="F74:F137">+D74/12</f>
        <v>3909.7826086956356</v>
      </c>
    </row>
    <row r="75" spans="2:6" ht="12.75">
      <c r="B75" s="5">
        <v>136000</v>
      </c>
      <c r="C75" s="5">
        <f aca="true" t="shared" si="6" ref="C75:C80">+C74-($C$9/230)</f>
        <v>62177.39130434787</v>
      </c>
      <c r="D75" s="5">
        <f aca="true" t="shared" si="7" ref="D75:D138">+D74-($D$9/230)</f>
        <v>46633.04347826067</v>
      </c>
      <c r="E75" s="15">
        <f t="shared" si="4"/>
        <v>5181.449275362323</v>
      </c>
      <c r="F75" s="5">
        <f t="shared" si="5"/>
        <v>3886.086956521722</v>
      </c>
    </row>
    <row r="76" spans="2:6" ht="12.75">
      <c r="B76" s="5">
        <v>137000</v>
      </c>
      <c r="C76" s="5">
        <f t="shared" si="6"/>
        <v>61798.26086956526</v>
      </c>
      <c r="D76" s="5">
        <f t="shared" si="7"/>
        <v>46348.69565217371</v>
      </c>
      <c r="E76" s="15">
        <f t="shared" si="4"/>
        <v>5149.855072463772</v>
      </c>
      <c r="F76" s="5">
        <f t="shared" si="5"/>
        <v>3862.391304347809</v>
      </c>
    </row>
    <row r="77" spans="2:6" ht="12.75">
      <c r="B77" s="5">
        <v>138000</v>
      </c>
      <c r="C77" s="5">
        <f t="shared" si="6"/>
        <v>61419.13043478265</v>
      </c>
      <c r="D77" s="5">
        <f t="shared" si="7"/>
        <v>46064.34782608675</v>
      </c>
      <c r="E77" s="15">
        <f t="shared" si="4"/>
        <v>5118.260869565221</v>
      </c>
      <c r="F77" s="5">
        <f t="shared" si="5"/>
        <v>3838.6956521738957</v>
      </c>
    </row>
    <row r="78" spans="2:6" ht="12.75">
      <c r="B78" s="5">
        <v>139000</v>
      </c>
      <c r="C78" s="5">
        <f t="shared" si="6"/>
        <v>61040.000000000044</v>
      </c>
      <c r="D78" s="5">
        <f t="shared" si="7"/>
        <v>45779.99999999979</v>
      </c>
      <c r="E78" s="15">
        <f t="shared" si="4"/>
        <v>5086.666666666671</v>
      </c>
      <c r="F78" s="5">
        <f t="shared" si="5"/>
        <v>3814.9999999999823</v>
      </c>
    </row>
    <row r="79" spans="2:6" ht="12.75">
      <c r="B79" s="5">
        <v>140000</v>
      </c>
      <c r="C79" s="5">
        <f t="shared" si="6"/>
        <v>60660.869565217436</v>
      </c>
      <c r="D79" s="5">
        <f t="shared" si="7"/>
        <v>45495.65217391283</v>
      </c>
      <c r="E79" s="15">
        <f t="shared" si="4"/>
        <v>5055.07246376812</v>
      </c>
      <c r="F79" s="5">
        <f t="shared" si="5"/>
        <v>3791.3043478260693</v>
      </c>
    </row>
    <row r="80" spans="2:6" ht="12.75">
      <c r="B80" s="5">
        <v>141000</v>
      </c>
      <c r="C80" s="5">
        <f t="shared" si="6"/>
        <v>60281.73913043483</v>
      </c>
      <c r="D80" s="5">
        <f t="shared" si="7"/>
        <v>45211.30434782587</v>
      </c>
      <c r="E80" s="15">
        <f t="shared" si="4"/>
        <v>5023.478260869569</v>
      </c>
      <c r="F80" s="5">
        <f t="shared" si="5"/>
        <v>3767.608695652156</v>
      </c>
    </row>
    <row r="81" spans="2:6" ht="12.75">
      <c r="B81" s="5">
        <v>142000</v>
      </c>
      <c r="C81" s="5">
        <v>59950</v>
      </c>
      <c r="D81" s="5">
        <f t="shared" si="7"/>
        <v>44926.95652173891</v>
      </c>
      <c r="E81" s="15">
        <f t="shared" si="4"/>
        <v>4995.833333333333</v>
      </c>
      <c r="F81" s="5">
        <f t="shared" si="5"/>
        <v>3743.9130434782423</v>
      </c>
    </row>
    <row r="82" spans="2:6" ht="12.75">
      <c r="B82" s="5">
        <v>143000</v>
      </c>
      <c r="C82" s="5">
        <v>59950</v>
      </c>
      <c r="D82" s="5">
        <f t="shared" si="7"/>
        <v>44642.60869565195</v>
      </c>
      <c r="E82" s="15">
        <f t="shared" si="4"/>
        <v>4995.833333333333</v>
      </c>
      <c r="F82" s="5">
        <f t="shared" si="5"/>
        <v>3720.2173913043293</v>
      </c>
    </row>
    <row r="83" spans="2:6" ht="12.75">
      <c r="B83" s="5">
        <v>144000</v>
      </c>
      <c r="C83" s="5">
        <v>59950</v>
      </c>
      <c r="D83" s="5">
        <f t="shared" si="7"/>
        <v>44358.26086956499</v>
      </c>
      <c r="E83" s="15">
        <f t="shared" si="4"/>
        <v>4995.833333333333</v>
      </c>
      <c r="F83" s="5">
        <f t="shared" si="5"/>
        <v>3696.521739130416</v>
      </c>
    </row>
    <row r="84" spans="2:6" ht="12.75">
      <c r="B84" s="5">
        <v>145000</v>
      </c>
      <c r="C84" s="5">
        <v>59950</v>
      </c>
      <c r="D84" s="5">
        <f t="shared" si="7"/>
        <v>44073.91304347803</v>
      </c>
      <c r="E84" s="15">
        <f t="shared" si="4"/>
        <v>4995.833333333333</v>
      </c>
      <c r="F84" s="5">
        <f t="shared" si="5"/>
        <v>3672.8260869565024</v>
      </c>
    </row>
    <row r="85" spans="2:6" ht="12.75">
      <c r="B85" s="5">
        <v>146000</v>
      </c>
      <c r="C85" s="5">
        <v>59950</v>
      </c>
      <c r="D85" s="5">
        <f t="shared" si="7"/>
        <v>43789.56521739107</v>
      </c>
      <c r="E85" s="15">
        <f t="shared" si="4"/>
        <v>4995.833333333333</v>
      </c>
      <c r="F85" s="5">
        <f t="shared" si="5"/>
        <v>3649.1304347825894</v>
      </c>
    </row>
    <row r="86" spans="2:6" ht="12.75">
      <c r="B86" s="5">
        <v>147000</v>
      </c>
      <c r="C86" s="5">
        <v>59950</v>
      </c>
      <c r="D86" s="5">
        <f t="shared" si="7"/>
        <v>43505.21739130411</v>
      </c>
      <c r="E86" s="15">
        <f t="shared" si="4"/>
        <v>4995.833333333333</v>
      </c>
      <c r="F86" s="5">
        <f t="shared" si="5"/>
        <v>3625.434782608676</v>
      </c>
    </row>
    <row r="87" spans="2:6" ht="12.75">
      <c r="B87" s="5">
        <v>148000</v>
      </c>
      <c r="C87" s="5">
        <v>59950</v>
      </c>
      <c r="D87" s="5">
        <f t="shared" si="7"/>
        <v>43220.86956521715</v>
      </c>
      <c r="E87" s="15">
        <f t="shared" si="4"/>
        <v>4995.833333333333</v>
      </c>
      <c r="F87" s="5">
        <f t="shared" si="5"/>
        <v>3601.7391304347625</v>
      </c>
    </row>
    <row r="88" spans="2:6" ht="12.75">
      <c r="B88" s="5">
        <v>149000</v>
      </c>
      <c r="C88" s="5">
        <v>59950</v>
      </c>
      <c r="D88" s="5">
        <f t="shared" si="7"/>
        <v>42936.52173913019</v>
      </c>
      <c r="E88" s="15">
        <f t="shared" si="4"/>
        <v>4995.833333333333</v>
      </c>
      <c r="F88" s="5">
        <f t="shared" si="5"/>
        <v>3578.0434782608495</v>
      </c>
    </row>
    <row r="89" spans="2:6" ht="12.75">
      <c r="B89" s="5">
        <v>150000</v>
      </c>
      <c r="C89" s="5">
        <v>59950</v>
      </c>
      <c r="D89" s="5">
        <f t="shared" si="7"/>
        <v>42652.17391304323</v>
      </c>
      <c r="E89" s="15">
        <f t="shared" si="4"/>
        <v>4995.833333333333</v>
      </c>
      <c r="F89" s="5">
        <f t="shared" si="5"/>
        <v>3554.347826086936</v>
      </c>
    </row>
    <row r="90" spans="2:6" ht="12.75">
      <c r="B90" s="5">
        <v>151000</v>
      </c>
      <c r="C90" s="5">
        <v>59950</v>
      </c>
      <c r="D90" s="5">
        <f t="shared" si="7"/>
        <v>42367.82608695627</v>
      </c>
      <c r="E90" s="15">
        <f t="shared" si="4"/>
        <v>4995.833333333333</v>
      </c>
      <c r="F90" s="5">
        <f t="shared" si="5"/>
        <v>3530.6521739130226</v>
      </c>
    </row>
    <row r="91" spans="2:6" ht="12.75">
      <c r="B91" s="5">
        <v>152000</v>
      </c>
      <c r="C91" s="5">
        <v>59950</v>
      </c>
      <c r="D91" s="5">
        <f t="shared" si="7"/>
        <v>42083.47826086931</v>
      </c>
      <c r="E91" s="15">
        <f t="shared" si="4"/>
        <v>4995.833333333333</v>
      </c>
      <c r="F91" s="5">
        <f t="shared" si="5"/>
        <v>3506.9565217391096</v>
      </c>
    </row>
    <row r="92" spans="2:6" ht="12.75">
      <c r="B92" s="5">
        <v>153000</v>
      </c>
      <c r="C92" s="5">
        <v>59950</v>
      </c>
      <c r="D92" s="5">
        <f t="shared" si="7"/>
        <v>41799.13043478235</v>
      </c>
      <c r="E92" s="15">
        <f t="shared" si="4"/>
        <v>4995.833333333333</v>
      </c>
      <c r="F92" s="5">
        <f t="shared" si="5"/>
        <v>3483.260869565196</v>
      </c>
    </row>
    <row r="93" spans="2:6" ht="12.75">
      <c r="B93" s="5">
        <v>154000</v>
      </c>
      <c r="C93" s="5">
        <v>59950</v>
      </c>
      <c r="D93" s="5">
        <f t="shared" si="7"/>
        <v>41514.782608695394</v>
      </c>
      <c r="E93" s="15">
        <f t="shared" si="4"/>
        <v>4995.833333333333</v>
      </c>
      <c r="F93" s="5">
        <f t="shared" si="5"/>
        <v>3459.5652173912827</v>
      </c>
    </row>
    <row r="94" spans="2:6" ht="12.75">
      <c r="B94" s="5">
        <v>155000</v>
      </c>
      <c r="C94" s="5">
        <v>59950</v>
      </c>
      <c r="D94" s="5">
        <f t="shared" si="7"/>
        <v>41230.434782608434</v>
      </c>
      <c r="E94" s="15">
        <f t="shared" si="4"/>
        <v>4995.833333333333</v>
      </c>
      <c r="F94" s="5">
        <f t="shared" si="5"/>
        <v>3435.8695652173697</v>
      </c>
    </row>
    <row r="95" spans="2:6" ht="12.75">
      <c r="B95" s="5">
        <v>156000</v>
      </c>
      <c r="C95" s="5">
        <v>59950</v>
      </c>
      <c r="D95" s="5">
        <f t="shared" si="7"/>
        <v>40946.086956521474</v>
      </c>
      <c r="E95" s="15">
        <f t="shared" si="4"/>
        <v>4995.833333333333</v>
      </c>
      <c r="F95" s="5">
        <f t="shared" si="5"/>
        <v>3412.173913043456</v>
      </c>
    </row>
    <row r="96" spans="2:6" ht="12.75">
      <c r="B96" s="5">
        <v>157000</v>
      </c>
      <c r="C96" s="5">
        <v>59950</v>
      </c>
      <c r="D96" s="5">
        <f t="shared" si="7"/>
        <v>40661.739130434515</v>
      </c>
      <c r="E96" s="15">
        <f t="shared" si="4"/>
        <v>4995.833333333333</v>
      </c>
      <c r="F96" s="5">
        <f t="shared" si="5"/>
        <v>3388.4782608695427</v>
      </c>
    </row>
    <row r="97" spans="2:6" ht="12.75">
      <c r="B97" s="5">
        <v>158000</v>
      </c>
      <c r="C97" s="5">
        <v>59950</v>
      </c>
      <c r="D97" s="5">
        <f t="shared" si="7"/>
        <v>40377.391304347555</v>
      </c>
      <c r="E97" s="15">
        <f t="shared" si="4"/>
        <v>4995.833333333333</v>
      </c>
      <c r="F97" s="5">
        <f t="shared" si="5"/>
        <v>3364.7826086956297</v>
      </c>
    </row>
    <row r="98" spans="2:6" ht="12.75">
      <c r="B98" s="5">
        <v>159000</v>
      </c>
      <c r="C98" s="5">
        <v>59950</v>
      </c>
      <c r="D98" s="5">
        <f t="shared" si="7"/>
        <v>40093.043478260595</v>
      </c>
      <c r="E98" s="15">
        <f t="shared" si="4"/>
        <v>4995.833333333333</v>
      </c>
      <c r="F98" s="5">
        <f t="shared" si="5"/>
        <v>3341.0869565217163</v>
      </c>
    </row>
    <row r="99" spans="2:6" ht="12.75">
      <c r="B99" s="5">
        <v>160000</v>
      </c>
      <c r="C99" s="5">
        <v>59950</v>
      </c>
      <c r="D99" s="5">
        <f t="shared" si="7"/>
        <v>39808.695652173636</v>
      </c>
      <c r="E99" s="15">
        <f t="shared" si="4"/>
        <v>4995.833333333333</v>
      </c>
      <c r="F99" s="5">
        <f t="shared" si="5"/>
        <v>3317.391304347803</v>
      </c>
    </row>
    <row r="100" spans="2:6" ht="12.75">
      <c r="B100" s="5">
        <v>161000</v>
      </c>
      <c r="C100" s="5">
        <v>59950</v>
      </c>
      <c r="D100" s="5">
        <f t="shared" si="7"/>
        <v>39524.347826086676</v>
      </c>
      <c r="E100" s="15">
        <f t="shared" si="4"/>
        <v>4995.833333333333</v>
      </c>
      <c r="F100" s="5">
        <f t="shared" si="5"/>
        <v>3293.69565217389</v>
      </c>
    </row>
    <row r="101" spans="2:6" ht="12.75">
      <c r="B101" s="5">
        <v>162000</v>
      </c>
      <c r="C101" s="5">
        <v>59950</v>
      </c>
      <c r="D101" s="5">
        <f t="shared" si="7"/>
        <v>39239.999999999716</v>
      </c>
      <c r="E101" s="15">
        <f t="shared" si="4"/>
        <v>4995.833333333333</v>
      </c>
      <c r="F101" s="5">
        <f t="shared" si="5"/>
        <v>3269.9999999999764</v>
      </c>
    </row>
    <row r="102" spans="2:6" ht="12.75">
      <c r="B102" s="5">
        <v>163000</v>
      </c>
      <c r="C102" s="5">
        <v>59950</v>
      </c>
      <c r="D102" s="5">
        <f t="shared" si="7"/>
        <v>38955.65217391276</v>
      </c>
      <c r="E102" s="15">
        <f t="shared" si="4"/>
        <v>4995.833333333333</v>
      </c>
      <c r="F102" s="5">
        <f t="shared" si="5"/>
        <v>3246.304347826063</v>
      </c>
    </row>
    <row r="103" spans="2:6" ht="12.75">
      <c r="B103" s="5">
        <v>164000</v>
      </c>
      <c r="C103" s="5">
        <v>59950</v>
      </c>
      <c r="D103" s="5">
        <f t="shared" si="7"/>
        <v>38671.3043478258</v>
      </c>
      <c r="E103" s="15">
        <f t="shared" si="4"/>
        <v>4995.833333333333</v>
      </c>
      <c r="F103" s="5">
        <f t="shared" si="5"/>
        <v>3222.60869565215</v>
      </c>
    </row>
    <row r="104" spans="2:6" ht="12.75">
      <c r="B104" s="5">
        <v>165000</v>
      </c>
      <c r="C104" s="5">
        <v>59950</v>
      </c>
      <c r="D104" s="5">
        <f t="shared" si="7"/>
        <v>38386.95652173884</v>
      </c>
      <c r="E104" s="15">
        <f t="shared" si="4"/>
        <v>4995.833333333333</v>
      </c>
      <c r="F104" s="5">
        <f t="shared" si="5"/>
        <v>3198.9130434782364</v>
      </c>
    </row>
    <row r="105" spans="2:6" ht="12.75">
      <c r="B105" s="5">
        <v>166000</v>
      </c>
      <c r="C105" s="5">
        <v>59950</v>
      </c>
      <c r="D105" s="5">
        <f t="shared" si="7"/>
        <v>38102.60869565188</v>
      </c>
      <c r="E105" s="15">
        <f t="shared" si="4"/>
        <v>4995.833333333333</v>
      </c>
      <c r="F105" s="5">
        <f t="shared" si="5"/>
        <v>3175.217391304323</v>
      </c>
    </row>
    <row r="106" spans="2:6" ht="12.75">
      <c r="B106" s="5">
        <v>167000</v>
      </c>
      <c r="C106" s="5">
        <v>59950</v>
      </c>
      <c r="D106" s="5">
        <f t="shared" si="7"/>
        <v>37818.26086956492</v>
      </c>
      <c r="E106" s="15">
        <f t="shared" si="4"/>
        <v>4995.833333333333</v>
      </c>
      <c r="F106" s="5">
        <f t="shared" si="5"/>
        <v>3151.52173913041</v>
      </c>
    </row>
    <row r="107" spans="2:6" ht="12.75">
      <c r="B107" s="5">
        <v>168000</v>
      </c>
      <c r="C107" s="5">
        <v>59950</v>
      </c>
      <c r="D107" s="5">
        <f t="shared" si="7"/>
        <v>37533.91304347796</v>
      </c>
      <c r="E107" s="15">
        <f t="shared" si="4"/>
        <v>4995.833333333333</v>
      </c>
      <c r="F107" s="5">
        <f t="shared" si="5"/>
        <v>3127.8260869564965</v>
      </c>
    </row>
    <row r="108" spans="2:6" ht="12.75">
      <c r="B108" s="5">
        <v>169000</v>
      </c>
      <c r="C108" s="5">
        <v>59950</v>
      </c>
      <c r="D108" s="5">
        <f t="shared" si="7"/>
        <v>37249.565217391</v>
      </c>
      <c r="E108" s="15">
        <f t="shared" si="4"/>
        <v>4995.833333333333</v>
      </c>
      <c r="F108" s="5">
        <f t="shared" si="5"/>
        <v>3104.130434782583</v>
      </c>
    </row>
    <row r="109" spans="2:6" ht="12.75">
      <c r="B109" s="5">
        <v>170000</v>
      </c>
      <c r="C109" s="5">
        <v>59950</v>
      </c>
      <c r="D109" s="5">
        <f t="shared" si="7"/>
        <v>36965.21739130404</v>
      </c>
      <c r="E109" s="15">
        <f t="shared" si="4"/>
        <v>4995.833333333333</v>
      </c>
      <c r="F109" s="5">
        <f t="shared" si="5"/>
        <v>3080.43478260867</v>
      </c>
    </row>
    <row r="110" spans="2:6" ht="12.75">
      <c r="B110" s="5">
        <v>171000</v>
      </c>
      <c r="C110" s="5">
        <v>59950</v>
      </c>
      <c r="D110" s="5">
        <f t="shared" si="7"/>
        <v>36680.86956521708</v>
      </c>
      <c r="E110" s="15">
        <f t="shared" si="4"/>
        <v>4995.833333333333</v>
      </c>
      <c r="F110" s="5">
        <f t="shared" si="5"/>
        <v>3056.7391304347566</v>
      </c>
    </row>
    <row r="111" spans="2:6" ht="12.75">
      <c r="B111" s="5">
        <v>172000</v>
      </c>
      <c r="C111" s="5">
        <v>59950</v>
      </c>
      <c r="D111" s="5">
        <f t="shared" si="7"/>
        <v>36396.52173913012</v>
      </c>
      <c r="E111" s="15">
        <f t="shared" si="4"/>
        <v>4995.833333333333</v>
      </c>
      <c r="F111" s="5">
        <f t="shared" si="5"/>
        <v>3033.043478260843</v>
      </c>
    </row>
    <row r="112" spans="2:6" ht="12.75">
      <c r="B112" s="5">
        <v>173000</v>
      </c>
      <c r="C112" s="5">
        <v>59950</v>
      </c>
      <c r="D112" s="5">
        <f t="shared" si="7"/>
        <v>36112.17391304316</v>
      </c>
      <c r="E112" s="15">
        <f t="shared" si="4"/>
        <v>4995.833333333333</v>
      </c>
      <c r="F112" s="5">
        <f t="shared" si="5"/>
        <v>3009.34782608693</v>
      </c>
    </row>
    <row r="113" spans="2:6" ht="12.75">
      <c r="B113" s="5">
        <v>174000</v>
      </c>
      <c r="C113" s="5">
        <v>59950</v>
      </c>
      <c r="D113" s="5">
        <f t="shared" si="7"/>
        <v>35827.8260869562</v>
      </c>
      <c r="E113" s="15">
        <f t="shared" si="4"/>
        <v>4995.833333333333</v>
      </c>
      <c r="F113" s="5">
        <f t="shared" si="5"/>
        <v>2985.6521739130167</v>
      </c>
    </row>
    <row r="114" spans="2:6" ht="12.75">
      <c r="B114" s="5">
        <v>175000</v>
      </c>
      <c r="C114" s="5">
        <v>59950</v>
      </c>
      <c r="D114" s="5">
        <f t="shared" si="7"/>
        <v>35543.47826086924</v>
      </c>
      <c r="E114" s="15">
        <f t="shared" si="4"/>
        <v>4995.833333333333</v>
      </c>
      <c r="F114" s="5">
        <f t="shared" si="5"/>
        <v>2961.956521739103</v>
      </c>
    </row>
    <row r="115" spans="2:6" ht="12.75">
      <c r="B115" s="5">
        <v>176000</v>
      </c>
      <c r="C115" s="5">
        <v>59950</v>
      </c>
      <c r="D115" s="5">
        <f t="shared" si="7"/>
        <v>35259.13043478228</v>
      </c>
      <c r="E115" s="15">
        <f t="shared" si="4"/>
        <v>4995.833333333333</v>
      </c>
      <c r="F115" s="5">
        <f t="shared" si="5"/>
        <v>2938.26086956519</v>
      </c>
    </row>
    <row r="116" spans="2:6" ht="12.75">
      <c r="B116" s="5">
        <v>177000</v>
      </c>
      <c r="C116" s="5">
        <v>59950</v>
      </c>
      <c r="D116" s="5">
        <f t="shared" si="7"/>
        <v>34974.78260869532</v>
      </c>
      <c r="E116" s="15">
        <f t="shared" si="4"/>
        <v>4995.833333333333</v>
      </c>
      <c r="F116" s="5">
        <f t="shared" si="5"/>
        <v>2914.5652173912767</v>
      </c>
    </row>
    <row r="117" spans="2:6" ht="12.75">
      <c r="B117" s="5">
        <v>178000</v>
      </c>
      <c r="C117" s="5">
        <v>59950</v>
      </c>
      <c r="D117" s="5">
        <f t="shared" si="7"/>
        <v>34690.43478260836</v>
      </c>
      <c r="E117" s="15">
        <f t="shared" si="4"/>
        <v>4995.833333333333</v>
      </c>
      <c r="F117" s="5">
        <f t="shared" si="5"/>
        <v>2890.8695652173633</v>
      </c>
    </row>
    <row r="118" spans="2:6" ht="12.75">
      <c r="B118" s="5">
        <v>179000</v>
      </c>
      <c r="C118" s="5">
        <v>59950</v>
      </c>
      <c r="D118" s="5">
        <f t="shared" si="7"/>
        <v>34406.0869565214</v>
      </c>
      <c r="E118" s="15">
        <f t="shared" si="4"/>
        <v>4995.833333333333</v>
      </c>
      <c r="F118" s="5">
        <f t="shared" si="5"/>
        <v>2867.1739130434503</v>
      </c>
    </row>
    <row r="119" spans="2:6" ht="12.75">
      <c r="B119" s="5">
        <v>180000</v>
      </c>
      <c r="C119" s="5">
        <v>59950</v>
      </c>
      <c r="D119" s="5">
        <f t="shared" si="7"/>
        <v>34121.73913043444</v>
      </c>
      <c r="E119" s="15">
        <f t="shared" si="4"/>
        <v>4995.833333333333</v>
      </c>
      <c r="F119" s="5">
        <f t="shared" si="5"/>
        <v>2843.478260869537</v>
      </c>
    </row>
    <row r="120" spans="2:6" ht="12.75">
      <c r="B120" s="5">
        <v>181000</v>
      </c>
      <c r="C120" s="5">
        <v>59950</v>
      </c>
      <c r="D120" s="5">
        <f t="shared" si="7"/>
        <v>33837.39130434748</v>
      </c>
      <c r="E120" s="15">
        <f t="shared" si="4"/>
        <v>4995.833333333333</v>
      </c>
      <c r="F120" s="5">
        <f t="shared" si="5"/>
        <v>2819.7826086956234</v>
      </c>
    </row>
    <row r="121" spans="2:6" ht="12.75">
      <c r="B121" s="5">
        <v>182000</v>
      </c>
      <c r="C121" s="5">
        <v>59950</v>
      </c>
      <c r="D121" s="5">
        <f t="shared" si="7"/>
        <v>33553.04347826052</v>
      </c>
      <c r="E121" s="15">
        <f t="shared" si="4"/>
        <v>4995.833333333333</v>
      </c>
      <c r="F121" s="5">
        <f t="shared" si="5"/>
        <v>2796.0869565217104</v>
      </c>
    </row>
    <row r="122" spans="2:6" ht="12.75">
      <c r="B122" s="5">
        <v>183000</v>
      </c>
      <c r="C122" s="5">
        <v>59950</v>
      </c>
      <c r="D122" s="5">
        <f t="shared" si="7"/>
        <v>33268.69565217356</v>
      </c>
      <c r="E122" s="15">
        <f t="shared" si="4"/>
        <v>4995.833333333333</v>
      </c>
      <c r="F122" s="5">
        <f t="shared" si="5"/>
        <v>2772.391304347797</v>
      </c>
    </row>
    <row r="123" spans="2:6" ht="12.75">
      <c r="B123" s="5">
        <v>184000</v>
      </c>
      <c r="C123" s="5">
        <v>59950</v>
      </c>
      <c r="D123" s="5">
        <f t="shared" si="7"/>
        <v>32984.3478260866</v>
      </c>
      <c r="E123" s="15">
        <f t="shared" si="4"/>
        <v>4995.833333333333</v>
      </c>
      <c r="F123" s="5">
        <f t="shared" si="5"/>
        <v>2748.6956521738834</v>
      </c>
    </row>
    <row r="124" spans="2:6" ht="12.75">
      <c r="B124" s="5">
        <v>185000</v>
      </c>
      <c r="C124" s="5">
        <v>59950</v>
      </c>
      <c r="D124" s="5">
        <f t="shared" si="7"/>
        <v>32699.999999999647</v>
      </c>
      <c r="E124" s="15">
        <f t="shared" si="4"/>
        <v>4995.833333333333</v>
      </c>
      <c r="F124" s="5">
        <f t="shared" si="5"/>
        <v>2724.9999999999704</v>
      </c>
    </row>
    <row r="125" spans="2:6" ht="12.75">
      <c r="B125" s="5">
        <v>186000</v>
      </c>
      <c r="C125" s="5">
        <v>59950</v>
      </c>
      <c r="D125" s="5">
        <f t="shared" si="7"/>
        <v>32415.65217391269</v>
      </c>
      <c r="E125" s="15">
        <f t="shared" si="4"/>
        <v>4995.833333333333</v>
      </c>
      <c r="F125" s="5">
        <f t="shared" si="5"/>
        <v>2701.3043478260574</v>
      </c>
    </row>
    <row r="126" spans="2:6" ht="12.75">
      <c r="B126" s="5">
        <v>187000</v>
      </c>
      <c r="C126" s="5">
        <v>59950</v>
      </c>
      <c r="D126" s="5">
        <f t="shared" si="7"/>
        <v>32131.304347825735</v>
      </c>
      <c r="E126" s="15">
        <f t="shared" si="4"/>
        <v>4995.833333333333</v>
      </c>
      <c r="F126" s="5">
        <f t="shared" si="5"/>
        <v>2677.6086956521444</v>
      </c>
    </row>
    <row r="127" spans="2:6" ht="12.75">
      <c r="B127" s="5">
        <v>188000</v>
      </c>
      <c r="C127" s="5">
        <v>59950</v>
      </c>
      <c r="D127" s="5">
        <f t="shared" si="7"/>
        <v>31846.95652173878</v>
      </c>
      <c r="E127" s="15">
        <f t="shared" si="4"/>
        <v>4995.833333333333</v>
      </c>
      <c r="F127" s="5">
        <f t="shared" si="5"/>
        <v>2653.9130434782314</v>
      </c>
    </row>
    <row r="128" spans="2:6" ht="12.75">
      <c r="B128" s="5">
        <v>189000</v>
      </c>
      <c r="C128" s="5">
        <v>59950</v>
      </c>
      <c r="D128" s="5">
        <f t="shared" si="7"/>
        <v>31562.608695651823</v>
      </c>
      <c r="E128" s="15">
        <f t="shared" si="4"/>
        <v>4995.833333333333</v>
      </c>
      <c r="F128" s="5">
        <f t="shared" si="5"/>
        <v>2630.2173913043184</v>
      </c>
    </row>
    <row r="129" spans="2:6" ht="12.75">
      <c r="B129" s="5">
        <v>190000</v>
      </c>
      <c r="C129" s="5">
        <v>59950</v>
      </c>
      <c r="D129" s="5">
        <f t="shared" si="7"/>
        <v>31278.260869564867</v>
      </c>
      <c r="E129" s="15">
        <f t="shared" si="4"/>
        <v>4995.833333333333</v>
      </c>
      <c r="F129" s="5">
        <f t="shared" si="5"/>
        <v>2606.5217391304054</v>
      </c>
    </row>
    <row r="130" spans="2:6" ht="12.75">
      <c r="B130" s="5">
        <v>191000</v>
      </c>
      <c r="C130" s="5">
        <v>59950</v>
      </c>
      <c r="D130" s="5">
        <f t="shared" si="7"/>
        <v>30993.91304347791</v>
      </c>
      <c r="E130" s="15">
        <f t="shared" si="4"/>
        <v>4995.833333333333</v>
      </c>
      <c r="F130" s="5">
        <f t="shared" si="5"/>
        <v>2582.8260869564924</v>
      </c>
    </row>
    <row r="131" spans="2:6" ht="12.75">
      <c r="B131" s="5">
        <v>192000</v>
      </c>
      <c r="C131" s="5">
        <v>59950</v>
      </c>
      <c r="D131" s="5">
        <f t="shared" si="7"/>
        <v>30709.565217390955</v>
      </c>
      <c r="E131" s="15">
        <f t="shared" si="4"/>
        <v>4995.833333333333</v>
      </c>
      <c r="F131" s="5">
        <f t="shared" si="5"/>
        <v>2559.1304347825794</v>
      </c>
    </row>
    <row r="132" spans="2:6" ht="12.75">
      <c r="B132" s="5">
        <v>193000</v>
      </c>
      <c r="C132" s="5">
        <v>59950</v>
      </c>
      <c r="D132" s="5">
        <f t="shared" si="7"/>
        <v>30425.217391304</v>
      </c>
      <c r="E132" s="15">
        <f t="shared" si="4"/>
        <v>4995.833333333333</v>
      </c>
      <c r="F132" s="5">
        <f t="shared" si="5"/>
        <v>2535.4347826086664</v>
      </c>
    </row>
    <row r="133" spans="2:6" ht="12.75">
      <c r="B133" s="5">
        <v>194000</v>
      </c>
      <c r="C133" s="5">
        <v>59950</v>
      </c>
      <c r="D133" s="5">
        <f t="shared" si="7"/>
        <v>30140.869565217043</v>
      </c>
      <c r="E133" s="15">
        <f t="shared" si="4"/>
        <v>4995.833333333333</v>
      </c>
      <c r="F133" s="5">
        <f t="shared" si="5"/>
        <v>2511.7391304347534</v>
      </c>
    </row>
    <row r="134" spans="2:6" ht="12.75">
      <c r="B134" s="5">
        <v>195000</v>
      </c>
      <c r="C134" s="5">
        <v>59950</v>
      </c>
      <c r="D134" s="5">
        <f t="shared" si="7"/>
        <v>29856.521739130087</v>
      </c>
      <c r="E134" s="15">
        <f t="shared" si="4"/>
        <v>4995.833333333333</v>
      </c>
      <c r="F134" s="5">
        <f t="shared" si="5"/>
        <v>2488.0434782608404</v>
      </c>
    </row>
    <row r="135" spans="2:6" ht="12.75">
      <c r="B135" s="5">
        <v>196000</v>
      </c>
      <c r="C135" s="5">
        <v>59950</v>
      </c>
      <c r="D135" s="5">
        <f t="shared" si="7"/>
        <v>29572.17391304313</v>
      </c>
      <c r="E135" s="15">
        <f t="shared" si="4"/>
        <v>4995.833333333333</v>
      </c>
      <c r="F135" s="5">
        <f t="shared" si="5"/>
        <v>2464.3478260869274</v>
      </c>
    </row>
    <row r="136" spans="2:6" ht="12.75">
      <c r="B136" s="5">
        <v>197000</v>
      </c>
      <c r="C136" s="5">
        <v>59950</v>
      </c>
      <c r="D136" s="5">
        <f t="shared" si="7"/>
        <v>29287.826086956175</v>
      </c>
      <c r="E136" s="15">
        <f t="shared" si="4"/>
        <v>4995.833333333333</v>
      </c>
      <c r="F136" s="5">
        <f t="shared" si="5"/>
        <v>2440.6521739130144</v>
      </c>
    </row>
    <row r="137" spans="2:6" ht="12.75">
      <c r="B137" s="5">
        <v>198000</v>
      </c>
      <c r="C137" s="5">
        <v>59950</v>
      </c>
      <c r="D137" s="5">
        <f t="shared" si="7"/>
        <v>29003.47826086922</v>
      </c>
      <c r="E137" s="15">
        <f t="shared" si="4"/>
        <v>4995.833333333333</v>
      </c>
      <c r="F137" s="5">
        <f t="shared" si="5"/>
        <v>2416.9565217391014</v>
      </c>
    </row>
    <row r="138" spans="2:6" ht="12.75">
      <c r="B138" s="5">
        <v>199000</v>
      </c>
      <c r="C138" s="5">
        <v>59950</v>
      </c>
      <c r="D138" s="5">
        <f t="shared" si="7"/>
        <v>28719.130434782262</v>
      </c>
      <c r="E138" s="15">
        <f aca="true" t="shared" si="8" ref="E138:E177">+C138/12</f>
        <v>4995.833333333333</v>
      </c>
      <c r="F138" s="5">
        <f aca="true" t="shared" si="9" ref="F138:F177">+D138/12</f>
        <v>2393.2608695651884</v>
      </c>
    </row>
    <row r="139" spans="2:6" ht="12.75">
      <c r="B139" s="5">
        <v>200000</v>
      </c>
      <c r="C139" s="5">
        <v>59950</v>
      </c>
      <c r="D139" s="5">
        <f aca="true" t="shared" si="10" ref="D139:D176">+D138-($D$9/230)</f>
        <v>28434.782608695306</v>
      </c>
      <c r="E139" s="15">
        <f t="shared" si="8"/>
        <v>4995.833333333333</v>
      </c>
      <c r="F139" s="5">
        <f t="shared" si="9"/>
        <v>2369.5652173912754</v>
      </c>
    </row>
    <row r="140" spans="2:6" ht="12.75">
      <c r="B140" s="5">
        <v>201000</v>
      </c>
      <c r="C140" s="5">
        <v>59950</v>
      </c>
      <c r="D140" s="5">
        <f t="shared" si="10"/>
        <v>28150.43478260835</v>
      </c>
      <c r="E140" s="15">
        <f t="shared" si="8"/>
        <v>4995.833333333333</v>
      </c>
      <c r="F140" s="5">
        <f t="shared" si="9"/>
        <v>2345.8695652173624</v>
      </c>
    </row>
    <row r="141" spans="2:6" ht="12.75">
      <c r="B141" s="5">
        <v>202000</v>
      </c>
      <c r="C141" s="5">
        <v>59950</v>
      </c>
      <c r="D141" s="5">
        <f t="shared" si="10"/>
        <v>27866.086956521394</v>
      </c>
      <c r="E141" s="15">
        <f t="shared" si="8"/>
        <v>4995.833333333333</v>
      </c>
      <c r="F141" s="5">
        <f t="shared" si="9"/>
        <v>2322.1739130434494</v>
      </c>
    </row>
    <row r="142" spans="2:6" ht="12.75">
      <c r="B142" s="5">
        <v>203000</v>
      </c>
      <c r="C142" s="5">
        <v>59950</v>
      </c>
      <c r="D142" s="5">
        <f t="shared" si="10"/>
        <v>27581.73913043444</v>
      </c>
      <c r="E142" s="15">
        <f t="shared" si="8"/>
        <v>4995.833333333333</v>
      </c>
      <c r="F142" s="5">
        <f t="shared" si="9"/>
        <v>2298.4782608695364</v>
      </c>
    </row>
    <row r="143" spans="2:6" ht="12.75">
      <c r="B143" s="5">
        <v>204000</v>
      </c>
      <c r="C143" s="5">
        <v>59950</v>
      </c>
      <c r="D143" s="5">
        <f t="shared" si="10"/>
        <v>27297.391304347482</v>
      </c>
      <c r="E143" s="15">
        <f t="shared" si="8"/>
        <v>4995.833333333333</v>
      </c>
      <c r="F143" s="5">
        <f t="shared" si="9"/>
        <v>2274.7826086956234</v>
      </c>
    </row>
    <row r="144" spans="2:6" ht="12.75">
      <c r="B144" s="5">
        <v>205000</v>
      </c>
      <c r="C144" s="5">
        <v>59950</v>
      </c>
      <c r="D144" s="5">
        <f t="shared" si="10"/>
        <v>27013.043478260526</v>
      </c>
      <c r="E144" s="15">
        <f t="shared" si="8"/>
        <v>4995.833333333333</v>
      </c>
      <c r="F144" s="5">
        <f t="shared" si="9"/>
        <v>2251.0869565217104</v>
      </c>
    </row>
    <row r="145" spans="2:6" ht="12.75">
      <c r="B145" s="5">
        <v>206000</v>
      </c>
      <c r="C145" s="5">
        <v>59950</v>
      </c>
      <c r="D145" s="5">
        <f t="shared" si="10"/>
        <v>26728.69565217357</v>
      </c>
      <c r="E145" s="15">
        <f t="shared" si="8"/>
        <v>4995.833333333333</v>
      </c>
      <c r="F145" s="5">
        <f t="shared" si="9"/>
        <v>2227.3913043477974</v>
      </c>
    </row>
    <row r="146" spans="2:6" ht="12.75">
      <c r="B146" s="5">
        <v>207000</v>
      </c>
      <c r="C146" s="5">
        <v>59950</v>
      </c>
      <c r="D146" s="5">
        <f t="shared" si="10"/>
        <v>26444.347826086614</v>
      </c>
      <c r="E146" s="15">
        <f t="shared" si="8"/>
        <v>4995.833333333333</v>
      </c>
      <c r="F146" s="5">
        <f t="shared" si="9"/>
        <v>2203.6956521738844</v>
      </c>
    </row>
    <row r="147" spans="2:6" ht="12.75">
      <c r="B147" s="5">
        <v>208000</v>
      </c>
      <c r="C147" s="5">
        <v>59950</v>
      </c>
      <c r="D147" s="5">
        <f t="shared" si="10"/>
        <v>26159.999999999658</v>
      </c>
      <c r="E147" s="15">
        <f t="shared" si="8"/>
        <v>4995.833333333333</v>
      </c>
      <c r="F147" s="5">
        <f t="shared" si="9"/>
        <v>2179.9999999999714</v>
      </c>
    </row>
    <row r="148" spans="2:6" ht="12.75">
      <c r="B148" s="5">
        <v>209000</v>
      </c>
      <c r="C148" s="5">
        <v>59950</v>
      </c>
      <c r="D148" s="5">
        <f t="shared" si="10"/>
        <v>25875.652173912702</v>
      </c>
      <c r="E148" s="15">
        <f t="shared" si="8"/>
        <v>4995.833333333333</v>
      </c>
      <c r="F148" s="5">
        <f t="shared" si="9"/>
        <v>2156.3043478260583</v>
      </c>
    </row>
    <row r="149" spans="2:6" ht="12.75">
      <c r="B149" s="5">
        <v>210000</v>
      </c>
      <c r="C149" s="5">
        <v>59950</v>
      </c>
      <c r="D149" s="5">
        <f t="shared" si="10"/>
        <v>25591.304347825746</v>
      </c>
      <c r="E149" s="15">
        <f t="shared" si="8"/>
        <v>4995.833333333333</v>
      </c>
      <c r="F149" s="5">
        <f t="shared" si="9"/>
        <v>2132.6086956521453</v>
      </c>
    </row>
    <row r="150" spans="2:6" ht="12.75">
      <c r="B150" s="5">
        <v>211000</v>
      </c>
      <c r="C150" s="5">
        <v>59950</v>
      </c>
      <c r="D150" s="5">
        <f t="shared" si="10"/>
        <v>25306.95652173879</v>
      </c>
      <c r="E150" s="15">
        <f t="shared" si="8"/>
        <v>4995.833333333333</v>
      </c>
      <c r="F150" s="5">
        <f t="shared" si="9"/>
        <v>2108.9130434782323</v>
      </c>
    </row>
    <row r="151" spans="2:6" ht="12.75">
      <c r="B151" s="5">
        <v>212000</v>
      </c>
      <c r="C151" s="5">
        <v>59950</v>
      </c>
      <c r="D151" s="5">
        <f t="shared" si="10"/>
        <v>25022.608695651834</v>
      </c>
      <c r="E151" s="15">
        <f t="shared" si="8"/>
        <v>4995.833333333333</v>
      </c>
      <c r="F151" s="5">
        <f t="shared" si="9"/>
        <v>2085.2173913043193</v>
      </c>
    </row>
    <row r="152" spans="2:6" ht="12.75">
      <c r="B152" s="5">
        <v>213000</v>
      </c>
      <c r="C152" s="5">
        <v>59950</v>
      </c>
      <c r="D152" s="5">
        <f t="shared" si="10"/>
        <v>24738.260869564878</v>
      </c>
      <c r="E152" s="15">
        <f t="shared" si="8"/>
        <v>4995.833333333333</v>
      </c>
      <c r="F152" s="5">
        <f t="shared" si="9"/>
        <v>2061.5217391304063</v>
      </c>
    </row>
    <row r="153" spans="2:6" ht="12.75">
      <c r="B153" s="5">
        <v>214000</v>
      </c>
      <c r="C153" s="5">
        <v>59950</v>
      </c>
      <c r="D153" s="5">
        <f t="shared" si="10"/>
        <v>24453.91304347792</v>
      </c>
      <c r="E153" s="15">
        <f t="shared" si="8"/>
        <v>4995.833333333333</v>
      </c>
      <c r="F153" s="5">
        <f t="shared" si="9"/>
        <v>2037.8260869564936</v>
      </c>
    </row>
    <row r="154" spans="2:6" ht="12.75">
      <c r="B154" s="5">
        <v>215000</v>
      </c>
      <c r="C154" s="5">
        <v>59950</v>
      </c>
      <c r="D154" s="5">
        <f t="shared" si="10"/>
        <v>24169.565217390966</v>
      </c>
      <c r="E154" s="15">
        <f t="shared" si="8"/>
        <v>4995.833333333333</v>
      </c>
      <c r="F154" s="5">
        <f t="shared" si="9"/>
        <v>2014.1304347825806</v>
      </c>
    </row>
    <row r="155" spans="2:6" ht="12.75">
      <c r="B155" s="5">
        <v>216000</v>
      </c>
      <c r="C155" s="5">
        <v>59950</v>
      </c>
      <c r="D155" s="5">
        <f t="shared" si="10"/>
        <v>23885.21739130401</v>
      </c>
      <c r="E155" s="15">
        <f t="shared" si="8"/>
        <v>4995.833333333333</v>
      </c>
      <c r="F155" s="5">
        <f t="shared" si="9"/>
        <v>1990.4347826086675</v>
      </c>
    </row>
    <row r="156" spans="2:6" ht="12.75">
      <c r="B156" s="5">
        <v>217000</v>
      </c>
      <c r="C156" s="5">
        <v>59950</v>
      </c>
      <c r="D156" s="5">
        <f t="shared" si="10"/>
        <v>23600.869565217054</v>
      </c>
      <c r="E156" s="15">
        <f t="shared" si="8"/>
        <v>4995.833333333333</v>
      </c>
      <c r="F156" s="5">
        <f t="shared" si="9"/>
        <v>1966.7391304347545</v>
      </c>
    </row>
    <row r="157" spans="2:6" ht="12.75">
      <c r="B157" s="5">
        <v>218000</v>
      </c>
      <c r="C157" s="5">
        <v>59950</v>
      </c>
      <c r="D157" s="5">
        <f t="shared" si="10"/>
        <v>23316.521739130098</v>
      </c>
      <c r="E157" s="15">
        <f t="shared" si="8"/>
        <v>4995.833333333333</v>
      </c>
      <c r="F157" s="5">
        <f t="shared" si="9"/>
        <v>1943.0434782608415</v>
      </c>
    </row>
    <row r="158" spans="2:6" ht="12.75">
      <c r="B158" s="5">
        <v>219000</v>
      </c>
      <c r="C158" s="5">
        <v>59950</v>
      </c>
      <c r="D158" s="5">
        <f t="shared" si="10"/>
        <v>23032.17391304314</v>
      </c>
      <c r="E158" s="15">
        <f t="shared" si="8"/>
        <v>4995.833333333333</v>
      </c>
      <c r="F158" s="5">
        <f t="shared" si="9"/>
        <v>1919.3478260869285</v>
      </c>
    </row>
    <row r="159" spans="2:6" ht="12.75">
      <c r="B159" s="5">
        <v>220000</v>
      </c>
      <c r="C159" s="5">
        <v>59950</v>
      </c>
      <c r="D159" s="5">
        <f t="shared" si="10"/>
        <v>22747.826086956185</v>
      </c>
      <c r="E159" s="15">
        <f t="shared" si="8"/>
        <v>4995.833333333333</v>
      </c>
      <c r="F159" s="5">
        <f t="shared" si="9"/>
        <v>1895.6521739130155</v>
      </c>
    </row>
    <row r="160" spans="2:6" ht="12.75">
      <c r="B160" s="5">
        <v>221000</v>
      </c>
      <c r="C160" s="5">
        <v>59950</v>
      </c>
      <c r="D160" s="5">
        <f t="shared" si="10"/>
        <v>22463.47826086923</v>
      </c>
      <c r="E160" s="15">
        <f t="shared" si="8"/>
        <v>4995.833333333333</v>
      </c>
      <c r="F160" s="5">
        <f t="shared" si="9"/>
        <v>1871.9565217391025</v>
      </c>
    </row>
    <row r="161" spans="2:6" ht="12.75">
      <c r="B161" s="5">
        <v>222000</v>
      </c>
      <c r="C161" s="5">
        <v>59950</v>
      </c>
      <c r="D161" s="5">
        <f t="shared" si="10"/>
        <v>22179.130434782273</v>
      </c>
      <c r="E161" s="15">
        <f t="shared" si="8"/>
        <v>4995.833333333333</v>
      </c>
      <c r="F161" s="5">
        <f t="shared" si="9"/>
        <v>1848.2608695651895</v>
      </c>
    </row>
    <row r="162" spans="2:6" ht="12.75">
      <c r="B162" s="5">
        <v>223000</v>
      </c>
      <c r="C162" s="5">
        <v>59950</v>
      </c>
      <c r="D162" s="5">
        <f t="shared" si="10"/>
        <v>21894.782608695317</v>
      </c>
      <c r="E162" s="15">
        <f t="shared" si="8"/>
        <v>4995.833333333333</v>
      </c>
      <c r="F162" s="5">
        <f t="shared" si="9"/>
        <v>1824.5652173912765</v>
      </c>
    </row>
    <row r="163" spans="2:6" ht="12.75">
      <c r="B163" s="5">
        <v>224000</v>
      </c>
      <c r="C163" s="5">
        <v>59950</v>
      </c>
      <c r="D163" s="5">
        <f t="shared" si="10"/>
        <v>21610.43478260836</v>
      </c>
      <c r="E163" s="15">
        <f t="shared" si="8"/>
        <v>4995.833333333333</v>
      </c>
      <c r="F163" s="5">
        <f t="shared" si="9"/>
        <v>1800.8695652173635</v>
      </c>
    </row>
    <row r="164" spans="2:6" ht="12.75">
      <c r="B164" s="5">
        <v>225000</v>
      </c>
      <c r="C164" s="5">
        <v>59950</v>
      </c>
      <c r="D164" s="5">
        <f t="shared" si="10"/>
        <v>21326.086956521405</v>
      </c>
      <c r="E164" s="15">
        <f t="shared" si="8"/>
        <v>4995.833333333333</v>
      </c>
      <c r="F164" s="5">
        <f t="shared" si="9"/>
        <v>1777.1739130434505</v>
      </c>
    </row>
    <row r="165" spans="2:6" ht="12.75">
      <c r="B165" s="5">
        <v>226000</v>
      </c>
      <c r="C165" s="5">
        <v>59950</v>
      </c>
      <c r="D165" s="5">
        <f t="shared" si="10"/>
        <v>21041.73913043445</v>
      </c>
      <c r="E165" s="15">
        <f t="shared" si="8"/>
        <v>4995.833333333333</v>
      </c>
      <c r="F165" s="5">
        <f t="shared" si="9"/>
        <v>1753.4782608695375</v>
      </c>
    </row>
    <row r="166" spans="2:6" ht="12.75">
      <c r="B166" s="5">
        <v>227000</v>
      </c>
      <c r="C166" s="5">
        <v>59950</v>
      </c>
      <c r="D166" s="5">
        <f t="shared" si="10"/>
        <v>20757.391304347493</v>
      </c>
      <c r="E166" s="15">
        <f t="shared" si="8"/>
        <v>4995.833333333333</v>
      </c>
      <c r="F166" s="5">
        <f t="shared" si="9"/>
        <v>1729.7826086956245</v>
      </c>
    </row>
    <row r="167" spans="2:6" ht="12.75">
      <c r="B167" s="5">
        <v>228000</v>
      </c>
      <c r="C167" s="5">
        <v>59950</v>
      </c>
      <c r="D167" s="5">
        <f t="shared" si="10"/>
        <v>20473.043478260537</v>
      </c>
      <c r="E167" s="15">
        <f t="shared" si="8"/>
        <v>4995.833333333333</v>
      </c>
      <c r="F167" s="5">
        <f t="shared" si="9"/>
        <v>1706.0869565217115</v>
      </c>
    </row>
    <row r="168" spans="2:6" ht="12.75">
      <c r="B168" s="5">
        <v>229000</v>
      </c>
      <c r="C168" s="5">
        <v>59950</v>
      </c>
      <c r="D168" s="5">
        <f t="shared" si="10"/>
        <v>20188.69565217358</v>
      </c>
      <c r="E168" s="15">
        <f t="shared" si="8"/>
        <v>4995.833333333333</v>
      </c>
      <c r="F168" s="5">
        <f t="shared" si="9"/>
        <v>1682.3913043477985</v>
      </c>
    </row>
    <row r="169" spans="2:6" ht="12.75">
      <c r="B169" s="5">
        <v>230000</v>
      </c>
      <c r="C169" s="5">
        <v>59950</v>
      </c>
      <c r="D169" s="5">
        <f t="shared" si="10"/>
        <v>19904.347826086625</v>
      </c>
      <c r="E169" s="15">
        <f t="shared" si="8"/>
        <v>4995.833333333333</v>
      </c>
      <c r="F169" s="5">
        <f t="shared" si="9"/>
        <v>1658.6956521738855</v>
      </c>
    </row>
    <row r="170" spans="2:6" ht="12.75">
      <c r="B170" s="5">
        <v>231000</v>
      </c>
      <c r="C170" s="5">
        <v>59950</v>
      </c>
      <c r="D170" s="5">
        <f t="shared" si="10"/>
        <v>19619.99999999967</v>
      </c>
      <c r="E170" s="15">
        <f t="shared" si="8"/>
        <v>4995.833333333333</v>
      </c>
      <c r="F170" s="5">
        <f t="shared" si="9"/>
        <v>1634.9999999999725</v>
      </c>
    </row>
    <row r="171" spans="2:6" ht="12.75">
      <c r="B171" s="5">
        <v>232000</v>
      </c>
      <c r="C171" s="5">
        <v>59950</v>
      </c>
      <c r="D171" s="5">
        <f t="shared" si="10"/>
        <v>19335.652173912713</v>
      </c>
      <c r="E171" s="15">
        <f t="shared" si="8"/>
        <v>4995.833333333333</v>
      </c>
      <c r="F171" s="5">
        <f t="shared" si="9"/>
        <v>1611.3043478260595</v>
      </c>
    </row>
    <row r="172" spans="2:6" ht="12.75">
      <c r="B172" s="5">
        <v>233000</v>
      </c>
      <c r="C172" s="5">
        <v>59950</v>
      </c>
      <c r="D172" s="5">
        <f t="shared" si="10"/>
        <v>19051.304347825757</v>
      </c>
      <c r="E172" s="15">
        <f t="shared" si="8"/>
        <v>4995.833333333333</v>
      </c>
      <c r="F172" s="5">
        <f t="shared" si="9"/>
        <v>1587.6086956521465</v>
      </c>
    </row>
    <row r="173" spans="2:6" ht="12.75">
      <c r="B173" s="5">
        <v>234000</v>
      </c>
      <c r="C173" s="5">
        <v>59950</v>
      </c>
      <c r="D173" s="5">
        <f t="shared" si="10"/>
        <v>18766.9565217388</v>
      </c>
      <c r="E173" s="15">
        <f t="shared" si="8"/>
        <v>4995.833333333333</v>
      </c>
      <c r="F173" s="5">
        <f t="shared" si="9"/>
        <v>1563.9130434782335</v>
      </c>
    </row>
    <row r="174" spans="2:6" ht="12.75">
      <c r="B174" s="5">
        <v>235000</v>
      </c>
      <c r="C174" s="5">
        <v>59950</v>
      </c>
      <c r="D174" s="5">
        <f t="shared" si="10"/>
        <v>18482.608695651845</v>
      </c>
      <c r="E174" s="15">
        <f t="shared" si="8"/>
        <v>4995.833333333333</v>
      </c>
      <c r="F174" s="5">
        <f t="shared" si="9"/>
        <v>1540.2173913043205</v>
      </c>
    </row>
    <row r="175" spans="2:6" ht="12.75">
      <c r="B175" s="5">
        <v>236000</v>
      </c>
      <c r="C175" s="5">
        <v>59950</v>
      </c>
      <c r="D175" s="5">
        <f t="shared" si="10"/>
        <v>18198.26086956489</v>
      </c>
      <c r="E175" s="15">
        <f t="shared" si="8"/>
        <v>4995.833333333333</v>
      </c>
      <c r="F175" s="5">
        <f t="shared" si="9"/>
        <v>1516.5217391304075</v>
      </c>
    </row>
    <row r="176" spans="2:6" ht="12.75">
      <c r="B176" s="5">
        <v>237000</v>
      </c>
      <c r="C176" s="5">
        <v>59950</v>
      </c>
      <c r="D176" s="5">
        <f t="shared" si="10"/>
        <v>17913.913043477933</v>
      </c>
      <c r="E176" s="15">
        <f t="shared" si="8"/>
        <v>4995.833333333333</v>
      </c>
      <c r="F176" s="5">
        <f t="shared" si="9"/>
        <v>1492.8260869564945</v>
      </c>
    </row>
    <row r="177" spans="2:6" ht="12.75">
      <c r="B177" s="5">
        <v>238000</v>
      </c>
      <c r="C177" s="5">
        <v>59950</v>
      </c>
      <c r="D177" s="5">
        <v>17762</v>
      </c>
      <c r="E177" s="15">
        <f t="shared" si="8"/>
        <v>4995.833333333333</v>
      </c>
      <c r="F177" s="5">
        <f t="shared" si="9"/>
        <v>1480.1666666666667</v>
      </c>
    </row>
    <row r="178" spans="2:4" ht="12.75">
      <c r="B178" s="5"/>
      <c r="C178" s="5"/>
      <c r="D178" s="5"/>
    </row>
    <row r="179" spans="2:4" ht="12.75">
      <c r="B179" s="5"/>
      <c r="C179" s="5"/>
      <c r="D179" s="5"/>
    </row>
    <row r="180" spans="2:4" ht="12.75">
      <c r="B180" s="5"/>
      <c r="C180" s="5"/>
      <c r="D180" s="5"/>
    </row>
    <row r="181" spans="2:4" ht="12.75">
      <c r="B181" s="5"/>
      <c r="C181" s="5"/>
      <c r="D181" s="5"/>
    </row>
    <row r="182" spans="2:4" ht="12.75">
      <c r="B182" s="5"/>
      <c r="C182" s="5"/>
      <c r="D182" s="5"/>
    </row>
    <row r="183" spans="2:4" ht="12.75">
      <c r="B183" s="5"/>
      <c r="C183" s="5"/>
      <c r="D183" s="5"/>
    </row>
    <row r="184" spans="2:4" ht="12.75">
      <c r="B184" s="5"/>
      <c r="C184" s="5"/>
      <c r="D184" s="5"/>
    </row>
    <row r="185" spans="2:4" ht="12.75">
      <c r="B185" s="5"/>
      <c r="C185" s="5"/>
      <c r="D185" s="5"/>
    </row>
    <row r="186" spans="2:3" ht="12.75">
      <c r="B186" s="5"/>
      <c r="C186" s="5"/>
    </row>
    <row r="187" spans="2:3" ht="12.75">
      <c r="B187" s="5"/>
      <c r="C187" s="5"/>
    </row>
    <row r="188" spans="2:3" ht="12.75">
      <c r="B188" s="5"/>
      <c r="C188" s="5"/>
    </row>
    <row r="189" spans="2:3" ht="12.75">
      <c r="B189" s="5"/>
      <c r="C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</sheetData>
  <sheetProtection/>
  <mergeCells count="2">
    <mergeCell ref="B4:F4"/>
    <mergeCell ref="B2:I2"/>
  </mergeCells>
  <printOptions/>
  <pageMargins left="0.3937007874015748" right="0.3937007874015748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K189"/>
  <sheetViews>
    <sheetView view="pageBreakPreview" zoomScale="85" zoomScaleSheetLayoutView="85" zoomScalePageLayoutView="0" workbookViewId="0" topLeftCell="A1">
      <selection activeCell="L221" sqref="L221"/>
    </sheetView>
  </sheetViews>
  <sheetFormatPr defaultColWidth="9.140625" defaultRowHeight="12.75"/>
  <sheetData>
    <row r="3" ht="12.75">
      <c r="B3" s="6" t="s">
        <v>37</v>
      </c>
    </row>
    <row r="31" spans="2:11" ht="38.25" customHeight="1">
      <c r="B31" s="40" t="s">
        <v>12</v>
      </c>
      <c r="C31" s="45"/>
      <c r="D31" s="45"/>
      <c r="E31" s="45"/>
      <c r="F31" s="45"/>
      <c r="G31" s="45"/>
      <c r="H31" s="45"/>
      <c r="I31" s="45"/>
      <c r="J31" s="45"/>
      <c r="K31" s="45"/>
    </row>
    <row r="57" spans="2:5" ht="81" customHeight="1">
      <c r="B57" s="40" t="s">
        <v>17</v>
      </c>
      <c r="C57" s="40"/>
      <c r="D57" s="40"/>
      <c r="E57" s="40"/>
    </row>
    <row r="84" spans="2:6" ht="49.5" customHeight="1">
      <c r="B84" s="40" t="s">
        <v>21</v>
      </c>
      <c r="C84" s="40"/>
      <c r="D84" s="40"/>
      <c r="E84" s="40"/>
      <c r="F84" s="40"/>
    </row>
    <row r="111" spans="2:6" ht="39.75" customHeight="1">
      <c r="B111" s="40" t="s">
        <v>36</v>
      </c>
      <c r="C111" s="40"/>
      <c r="D111" s="40"/>
      <c r="E111" s="40"/>
      <c r="F111" s="40"/>
    </row>
    <row r="138" spans="2:6" ht="66" customHeight="1">
      <c r="B138" s="40" t="s">
        <v>32</v>
      </c>
      <c r="C138" s="40"/>
      <c r="D138" s="40"/>
      <c r="E138" s="40"/>
      <c r="F138" s="40"/>
    </row>
    <row r="189" spans="2:6" ht="55.5" customHeight="1">
      <c r="B189" s="40" t="s">
        <v>24</v>
      </c>
      <c r="C189" s="40"/>
      <c r="D189" s="40"/>
      <c r="E189" s="40"/>
      <c r="F189" s="40"/>
    </row>
  </sheetData>
  <sheetProtection/>
  <mergeCells count="6">
    <mergeCell ref="B138:F138"/>
    <mergeCell ref="B189:F189"/>
    <mergeCell ref="B31:K31"/>
    <mergeCell ref="B57:E57"/>
    <mergeCell ref="B84:F84"/>
    <mergeCell ref="B111:F111"/>
  </mergeCells>
  <printOptions/>
  <pageMargins left="0.75" right="0.75" top="1" bottom="1" header="0" footer="0"/>
  <pageSetup fitToHeight="7" horizontalDpi="600" verticalDpi="600" orientation="portrait" paperSize="9" scale="86" r:id="rId2"/>
  <rowBreaks count="4" manualBreakCount="4">
    <brk id="56" max="255" man="1"/>
    <brk id="110" max="255" man="1"/>
    <brk id="137" max="255" man="1"/>
    <brk id="1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Hans Jensen</cp:lastModifiedBy>
  <cp:lastPrinted>2008-10-13T17:44:58Z</cp:lastPrinted>
  <dcterms:created xsi:type="dcterms:W3CDTF">2007-05-18T13:38:01Z</dcterms:created>
  <dcterms:modified xsi:type="dcterms:W3CDTF">2010-11-11T16:59:14Z</dcterms:modified>
  <cp:category/>
  <cp:version/>
  <cp:contentType/>
  <cp:contentStatus/>
</cp:coreProperties>
</file>